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codeName="EstaPastaDeTrabalho" autoCompressPictures="0"/>
  <mc:AlternateContent xmlns:mc="http://schemas.openxmlformats.org/markup-compatibility/2006">
    <mc:Choice Requires="x15">
      <x15ac:absPath xmlns:x15ac="http://schemas.microsoft.com/office/spreadsheetml/2010/11/ac" url="H:\CONTROLE INTERNO\2021\TIME BRASIL_CGU\"/>
    </mc:Choice>
  </mc:AlternateContent>
  <xr:revisionPtr revIDLastSave="0" documentId="8_{A4D8CD6D-F9B7-41EA-9642-025273F407F8}" xr6:coauthVersionLast="47" xr6:coauthVersionMax="47" xr10:uidLastSave="{00000000-0000-0000-0000-000000000000}"/>
  <bookViews>
    <workbookView xWindow="-120" yWindow="-120" windowWidth="20730" windowHeight="11160" tabRatio="709" activeTab="14" xr2:uid="{00000000-000D-0000-FFFF-FFFF00000000}"/>
  </bookViews>
  <sheets>
    <sheet name="PainelM" sheetId="4" r:id="rId1"/>
    <sheet name="Transparencia" sheetId="10" r:id="rId2"/>
    <sheet name="T1" sheetId="17" r:id="rId3"/>
    <sheet name="T2" sheetId="15" r:id="rId4"/>
    <sheet name="T3" sheetId="16" r:id="rId5"/>
    <sheet name="Integridade" sheetId="14" r:id="rId6"/>
    <sheet name="I1" sheetId="19" r:id="rId7"/>
    <sheet name="I2" sheetId="20" r:id="rId8"/>
    <sheet name="I3" sheetId="21" r:id="rId9"/>
    <sheet name="Participação" sheetId="18" r:id="rId10"/>
    <sheet name="P1" sheetId="22" r:id="rId11"/>
    <sheet name="P2" sheetId="23" r:id="rId12"/>
    <sheet name="P3" sheetId="24" r:id="rId13"/>
    <sheet name="TODOS" sheetId="25" state="hidden" r:id="rId14"/>
    <sheet name="Plano de Ação" sheetId="33" r:id="rId15"/>
    <sheet name="Grafico" sheetId="29" r:id="rId16"/>
    <sheet name="Imprimir" sheetId="32" r:id="rId17"/>
    <sheet name="MenuFrases" sheetId="27" state="hidden" r:id="rId18"/>
    <sheet name="Menus" sheetId="13" state="hidden" r:id="rId19"/>
    <sheet name="Matriz Itens" sheetId="30" state="hidden" r:id="rId20"/>
    <sheet name="Matriz Sub-itens" sheetId="31" state="hidden" r:id="rId21"/>
  </sheets>
  <definedNames>
    <definedName name="_xlnm._FilterDatabase" localSheetId="6" hidden="1">'I1'!$A$2:$K$2</definedName>
    <definedName name="_xlnm._FilterDatabase" localSheetId="7" hidden="1">'I2'!$A$2:$K$2</definedName>
    <definedName name="_xlnm._FilterDatabase" localSheetId="8" hidden="1">'I3'!$A$2:$K$2</definedName>
    <definedName name="_xlnm._FilterDatabase" localSheetId="10" hidden="1">'P1'!$A$2:$K$2</definedName>
    <definedName name="_xlnm._FilterDatabase" localSheetId="11" hidden="1">'P2'!$A$2:$K$2</definedName>
    <definedName name="_xlnm._FilterDatabase" localSheetId="12" hidden="1">'P3'!$A$2:$K$2</definedName>
    <definedName name="_xlnm._FilterDatabase" localSheetId="14" hidden="1">'Plano de Ação'!$A$2:$N$95</definedName>
    <definedName name="_xlnm._FilterDatabase" localSheetId="2" hidden="1">'T1'!$A$2:$K$2</definedName>
    <definedName name="_xlnm._FilterDatabase" localSheetId="3" hidden="1">'T2'!$A$2:$K$2</definedName>
    <definedName name="_xlnm._FilterDatabase" localSheetId="4" hidden="1">'T3'!$A$2:$K$2</definedName>
    <definedName name="_xlnm._FilterDatabase" localSheetId="13" hidden="1">TODOS!$A$2:$Q$95</definedName>
    <definedName name="UFs">Menus!$G$4:$G$30</definedName>
  </definedNames>
  <calcPr calcId="181029"/>
</workbook>
</file>

<file path=xl/calcChain.xml><?xml version="1.0" encoding="utf-8"?>
<calcChain xmlns="http://schemas.openxmlformats.org/spreadsheetml/2006/main">
  <c r="J93" i="33" l="1"/>
  <c r="I3" i="33"/>
  <c r="J3" i="33"/>
  <c r="C7" i="32"/>
  <c r="E50" i="32" l="1"/>
  <c r="J92" i="33"/>
  <c r="N95" i="33"/>
  <c r="M95" i="33"/>
  <c r="L95" i="33"/>
  <c r="K95" i="33"/>
  <c r="J95" i="33"/>
  <c r="I95" i="33"/>
  <c r="H95" i="33"/>
  <c r="C95" i="33"/>
  <c r="B95" i="33"/>
  <c r="A95" i="33"/>
  <c r="N94" i="33"/>
  <c r="M94" i="33"/>
  <c r="L94" i="33"/>
  <c r="K94" i="33"/>
  <c r="J94" i="33"/>
  <c r="I94" i="33"/>
  <c r="H94" i="33"/>
  <c r="C94" i="33"/>
  <c r="B94" i="33"/>
  <c r="A94" i="33"/>
  <c r="N93" i="33"/>
  <c r="M93" i="33"/>
  <c r="L93" i="33"/>
  <c r="K93" i="33"/>
  <c r="I93" i="33"/>
  <c r="H93" i="33"/>
  <c r="C93" i="33"/>
  <c r="B93" i="33"/>
  <c r="A93" i="33"/>
  <c r="N92" i="33"/>
  <c r="M92" i="33"/>
  <c r="L92" i="33"/>
  <c r="K92" i="33"/>
  <c r="I92" i="33"/>
  <c r="H92" i="33"/>
  <c r="C92" i="33"/>
  <c r="B92" i="33"/>
  <c r="A92" i="33"/>
  <c r="N91" i="33"/>
  <c r="M91" i="33"/>
  <c r="L91" i="33"/>
  <c r="K91" i="33"/>
  <c r="J91" i="33"/>
  <c r="I91" i="33"/>
  <c r="H91" i="33"/>
  <c r="C91" i="33"/>
  <c r="B91" i="33"/>
  <c r="A91" i="33"/>
  <c r="N90" i="33"/>
  <c r="M90" i="33"/>
  <c r="L90" i="33"/>
  <c r="K90" i="33"/>
  <c r="J90" i="33"/>
  <c r="I90" i="33"/>
  <c r="H90" i="33"/>
  <c r="C90" i="33"/>
  <c r="B90" i="33"/>
  <c r="A90" i="33"/>
  <c r="N89" i="33"/>
  <c r="M89" i="33"/>
  <c r="L89" i="33"/>
  <c r="K89" i="33"/>
  <c r="J89" i="33"/>
  <c r="I89" i="33"/>
  <c r="H89" i="33"/>
  <c r="C89" i="33"/>
  <c r="B89" i="33"/>
  <c r="A89" i="33"/>
  <c r="N88" i="33"/>
  <c r="M88" i="33"/>
  <c r="L88" i="33"/>
  <c r="K88" i="33"/>
  <c r="J88" i="33"/>
  <c r="I88" i="33"/>
  <c r="H88" i="33"/>
  <c r="C88" i="33"/>
  <c r="B88" i="33"/>
  <c r="A88" i="33"/>
  <c r="N87" i="33"/>
  <c r="M87" i="33"/>
  <c r="L87" i="33"/>
  <c r="K87" i="33"/>
  <c r="J87" i="33"/>
  <c r="I87" i="33"/>
  <c r="H87" i="33"/>
  <c r="C87" i="33"/>
  <c r="B87" i="33"/>
  <c r="A87" i="33"/>
  <c r="N86" i="33"/>
  <c r="M86" i="33"/>
  <c r="L86" i="33"/>
  <c r="K86" i="33"/>
  <c r="J86" i="33"/>
  <c r="I86" i="33"/>
  <c r="H86" i="33"/>
  <c r="C86" i="33"/>
  <c r="B86" i="33"/>
  <c r="A86" i="33"/>
  <c r="N85" i="33"/>
  <c r="M85" i="33"/>
  <c r="L85" i="33"/>
  <c r="K85" i="33"/>
  <c r="J85" i="33"/>
  <c r="I85" i="33"/>
  <c r="H85" i="33"/>
  <c r="C85" i="33"/>
  <c r="B85" i="33"/>
  <c r="A85" i="33"/>
  <c r="N84" i="33"/>
  <c r="M84" i="33"/>
  <c r="L84" i="33"/>
  <c r="K84" i="33"/>
  <c r="J84" i="33"/>
  <c r="I84" i="33"/>
  <c r="H84" i="33"/>
  <c r="C84" i="33"/>
  <c r="B84" i="33"/>
  <c r="A84" i="33"/>
  <c r="N83" i="33"/>
  <c r="M83" i="33"/>
  <c r="L83" i="33"/>
  <c r="K83" i="33"/>
  <c r="J83" i="33"/>
  <c r="I83" i="33"/>
  <c r="H83" i="33"/>
  <c r="C83" i="33"/>
  <c r="B83" i="33"/>
  <c r="A83" i="33"/>
  <c r="N82" i="33"/>
  <c r="M82" i="33"/>
  <c r="L82" i="33"/>
  <c r="K82" i="33"/>
  <c r="J82" i="33"/>
  <c r="I82" i="33"/>
  <c r="H82" i="33"/>
  <c r="C82" i="33"/>
  <c r="B82" i="33"/>
  <c r="A82" i="33"/>
  <c r="N81" i="33"/>
  <c r="M81" i="33"/>
  <c r="L81" i="33"/>
  <c r="K81" i="33"/>
  <c r="J81" i="33"/>
  <c r="I81" i="33"/>
  <c r="H81" i="33"/>
  <c r="C81" i="33"/>
  <c r="B81" i="33"/>
  <c r="A81" i="33"/>
  <c r="N80" i="33"/>
  <c r="M80" i="33"/>
  <c r="L80" i="33"/>
  <c r="K80" i="33"/>
  <c r="J80" i="33"/>
  <c r="I80" i="33"/>
  <c r="H80" i="33"/>
  <c r="C80" i="33"/>
  <c r="B80" i="33"/>
  <c r="A80" i="33"/>
  <c r="N79" i="33"/>
  <c r="M79" i="33"/>
  <c r="L79" i="33"/>
  <c r="K79" i="33"/>
  <c r="J79" i="33"/>
  <c r="I79" i="33"/>
  <c r="H79" i="33"/>
  <c r="C79" i="33"/>
  <c r="B79" i="33"/>
  <c r="A79" i="33"/>
  <c r="N78" i="33"/>
  <c r="M78" i="33"/>
  <c r="L78" i="33"/>
  <c r="K78" i="33"/>
  <c r="J78" i="33"/>
  <c r="I78" i="33"/>
  <c r="H78" i="33"/>
  <c r="C78" i="33"/>
  <c r="B78" i="33"/>
  <c r="A78" i="33"/>
  <c r="N77" i="33"/>
  <c r="M77" i="33"/>
  <c r="L77" i="33"/>
  <c r="K77" i="33"/>
  <c r="J77" i="33"/>
  <c r="I77" i="33"/>
  <c r="H77" i="33"/>
  <c r="C77" i="33"/>
  <c r="B77" i="33"/>
  <c r="A77" i="33"/>
  <c r="N76" i="33"/>
  <c r="M76" i="33"/>
  <c r="L76" i="33"/>
  <c r="K76" i="33"/>
  <c r="J76" i="33"/>
  <c r="I76" i="33"/>
  <c r="H76" i="33"/>
  <c r="C76" i="33"/>
  <c r="B76" i="33"/>
  <c r="A76" i="33"/>
  <c r="N75" i="33"/>
  <c r="M75" i="33"/>
  <c r="L75" i="33"/>
  <c r="K75" i="33"/>
  <c r="J75" i="33"/>
  <c r="I75" i="33"/>
  <c r="H75" i="33"/>
  <c r="C75" i="33"/>
  <c r="B75" i="33"/>
  <c r="A75" i="33"/>
  <c r="N74" i="33"/>
  <c r="M74" i="33"/>
  <c r="L74" i="33"/>
  <c r="K74" i="33"/>
  <c r="J74" i="33"/>
  <c r="I74" i="33"/>
  <c r="H74" i="33"/>
  <c r="C74" i="33"/>
  <c r="B74" i="33"/>
  <c r="A74" i="33"/>
  <c r="N73" i="33"/>
  <c r="M73" i="33"/>
  <c r="L73" i="33"/>
  <c r="K73" i="33"/>
  <c r="J73" i="33"/>
  <c r="I73" i="33"/>
  <c r="H73" i="33"/>
  <c r="C73" i="33"/>
  <c r="B73" i="33"/>
  <c r="A73" i="33"/>
  <c r="N72" i="33"/>
  <c r="M72" i="33"/>
  <c r="L72" i="33"/>
  <c r="K72" i="33"/>
  <c r="J72" i="33"/>
  <c r="I72" i="33"/>
  <c r="H72" i="33"/>
  <c r="C72" i="33"/>
  <c r="B72" i="33"/>
  <c r="A72" i="33"/>
  <c r="N71" i="33"/>
  <c r="M71" i="33"/>
  <c r="L71" i="33"/>
  <c r="K71" i="33"/>
  <c r="J71" i="33"/>
  <c r="I71" i="33"/>
  <c r="H71" i="33"/>
  <c r="C71" i="33"/>
  <c r="B71" i="33"/>
  <c r="A71" i="33"/>
  <c r="N70" i="33"/>
  <c r="M70" i="33"/>
  <c r="L70" i="33"/>
  <c r="K70" i="33"/>
  <c r="J70" i="33"/>
  <c r="I70" i="33"/>
  <c r="H70" i="33"/>
  <c r="C70" i="33"/>
  <c r="B70" i="33"/>
  <c r="A70" i="33"/>
  <c r="N69" i="33"/>
  <c r="M69" i="33"/>
  <c r="L69" i="33"/>
  <c r="K69" i="33"/>
  <c r="J69" i="33"/>
  <c r="I69" i="33"/>
  <c r="H69" i="33"/>
  <c r="C69" i="33"/>
  <c r="B69" i="33"/>
  <c r="A69" i="33"/>
  <c r="N68" i="33"/>
  <c r="M68" i="33"/>
  <c r="L68" i="33"/>
  <c r="K68" i="33"/>
  <c r="J68" i="33"/>
  <c r="I68" i="33"/>
  <c r="H68" i="33"/>
  <c r="C68" i="33"/>
  <c r="B68" i="33"/>
  <c r="A68" i="33"/>
  <c r="N67" i="33"/>
  <c r="M67" i="33"/>
  <c r="L67" i="33"/>
  <c r="K67" i="33"/>
  <c r="J67" i="33"/>
  <c r="I67" i="33"/>
  <c r="H67" i="33"/>
  <c r="C67" i="33"/>
  <c r="B67" i="33"/>
  <c r="A67" i="33"/>
  <c r="N66" i="33"/>
  <c r="M66" i="33"/>
  <c r="L66" i="33"/>
  <c r="K66" i="33"/>
  <c r="J66" i="33"/>
  <c r="I66" i="33"/>
  <c r="H66" i="33"/>
  <c r="C66" i="33"/>
  <c r="B66" i="33"/>
  <c r="A66" i="33"/>
  <c r="N65" i="33"/>
  <c r="M65" i="33"/>
  <c r="L65" i="33"/>
  <c r="K65" i="33"/>
  <c r="J65" i="33"/>
  <c r="I65" i="33"/>
  <c r="H65" i="33"/>
  <c r="C65" i="33"/>
  <c r="B65" i="33"/>
  <c r="A65" i="33"/>
  <c r="N64" i="33"/>
  <c r="M64" i="33"/>
  <c r="L64" i="33"/>
  <c r="K64" i="33"/>
  <c r="J64" i="33"/>
  <c r="I64" i="33"/>
  <c r="H64" i="33"/>
  <c r="C64" i="33"/>
  <c r="B64" i="33"/>
  <c r="A64" i="33"/>
  <c r="N63" i="33"/>
  <c r="M63" i="33"/>
  <c r="L63" i="33"/>
  <c r="K63" i="33"/>
  <c r="J63" i="33"/>
  <c r="I63" i="33"/>
  <c r="H63" i="33"/>
  <c r="C63" i="33"/>
  <c r="B63" i="33"/>
  <c r="A63" i="33"/>
  <c r="N62" i="33"/>
  <c r="M62" i="33"/>
  <c r="L62" i="33"/>
  <c r="K62" i="33"/>
  <c r="J62" i="33"/>
  <c r="I62" i="33"/>
  <c r="H62" i="33"/>
  <c r="C62" i="33"/>
  <c r="B62" i="33"/>
  <c r="A62" i="33"/>
  <c r="N61" i="33"/>
  <c r="M61" i="33"/>
  <c r="L61" i="33"/>
  <c r="K61" i="33"/>
  <c r="J61" i="33"/>
  <c r="I61" i="33"/>
  <c r="H61" i="33"/>
  <c r="C61" i="33"/>
  <c r="B61" i="33"/>
  <c r="A61" i="33"/>
  <c r="N60" i="33"/>
  <c r="M60" i="33"/>
  <c r="L60" i="33"/>
  <c r="K60" i="33"/>
  <c r="J60" i="33"/>
  <c r="I60" i="33"/>
  <c r="H60" i="33"/>
  <c r="C60" i="33"/>
  <c r="B60" i="33"/>
  <c r="A60" i="33"/>
  <c r="N59" i="33"/>
  <c r="M59" i="33"/>
  <c r="L59" i="33"/>
  <c r="K59" i="33"/>
  <c r="J59" i="33"/>
  <c r="I59" i="33"/>
  <c r="H59" i="33"/>
  <c r="C59" i="33"/>
  <c r="B59" i="33"/>
  <c r="A59" i="33"/>
  <c r="N58" i="33"/>
  <c r="M58" i="33"/>
  <c r="L58" i="33"/>
  <c r="K58" i="33"/>
  <c r="J58" i="33"/>
  <c r="I58" i="33"/>
  <c r="H58" i="33"/>
  <c r="C58" i="33"/>
  <c r="B58" i="33"/>
  <c r="A58" i="33"/>
  <c r="N57" i="33"/>
  <c r="M57" i="33"/>
  <c r="L57" i="33"/>
  <c r="K57" i="33"/>
  <c r="J57" i="33"/>
  <c r="I57" i="33"/>
  <c r="H57" i="33"/>
  <c r="C57" i="33"/>
  <c r="B57" i="33"/>
  <c r="A57" i="33"/>
  <c r="N56" i="33"/>
  <c r="M56" i="33"/>
  <c r="L56" i="33"/>
  <c r="K56" i="33"/>
  <c r="J56" i="33"/>
  <c r="I56" i="33"/>
  <c r="H56" i="33"/>
  <c r="C56" i="33"/>
  <c r="B56" i="33"/>
  <c r="A56" i="33"/>
  <c r="N55" i="33"/>
  <c r="M55" i="33"/>
  <c r="L55" i="33"/>
  <c r="K55" i="33"/>
  <c r="J55" i="33"/>
  <c r="I55" i="33"/>
  <c r="H55" i="33"/>
  <c r="C55" i="33"/>
  <c r="B55" i="33"/>
  <c r="A55" i="33"/>
  <c r="N54" i="33"/>
  <c r="M54" i="33"/>
  <c r="L54" i="33"/>
  <c r="K54" i="33"/>
  <c r="J54" i="33"/>
  <c r="I54" i="33"/>
  <c r="H54" i="33"/>
  <c r="C54" i="33"/>
  <c r="B54" i="33"/>
  <c r="A54" i="33"/>
  <c r="N53" i="33"/>
  <c r="M53" i="33"/>
  <c r="L53" i="33"/>
  <c r="K53" i="33"/>
  <c r="J53" i="33"/>
  <c r="I53" i="33"/>
  <c r="H53" i="33"/>
  <c r="C53" i="33"/>
  <c r="B53" i="33"/>
  <c r="A53" i="33"/>
  <c r="N52" i="33"/>
  <c r="M52" i="33"/>
  <c r="L52" i="33"/>
  <c r="K52" i="33"/>
  <c r="J52" i="33"/>
  <c r="I52" i="33"/>
  <c r="H52" i="33"/>
  <c r="C52" i="33"/>
  <c r="B52" i="33"/>
  <c r="A52" i="33"/>
  <c r="N51" i="33"/>
  <c r="M51" i="33"/>
  <c r="L51" i="33"/>
  <c r="K51" i="33"/>
  <c r="J51" i="33"/>
  <c r="I51" i="33"/>
  <c r="H51" i="33"/>
  <c r="C51" i="33"/>
  <c r="B51" i="33"/>
  <c r="A51" i="33"/>
  <c r="N50" i="33"/>
  <c r="M50" i="33"/>
  <c r="L50" i="33"/>
  <c r="K50" i="33"/>
  <c r="J50" i="33"/>
  <c r="I50" i="33"/>
  <c r="H50" i="33"/>
  <c r="C50" i="33"/>
  <c r="B50" i="33"/>
  <c r="A50" i="33"/>
  <c r="N49" i="33"/>
  <c r="M49" i="33"/>
  <c r="L49" i="33"/>
  <c r="K49" i="33"/>
  <c r="J49" i="33"/>
  <c r="I49" i="33"/>
  <c r="H49" i="33"/>
  <c r="C49" i="33"/>
  <c r="B49" i="33"/>
  <c r="A49" i="33"/>
  <c r="N48" i="33"/>
  <c r="M48" i="33"/>
  <c r="L48" i="33"/>
  <c r="K48" i="33"/>
  <c r="J48" i="33"/>
  <c r="I48" i="33"/>
  <c r="H48" i="33"/>
  <c r="C48" i="33"/>
  <c r="B48" i="33"/>
  <c r="A48" i="33"/>
  <c r="N47" i="33"/>
  <c r="M47" i="33"/>
  <c r="L47" i="33"/>
  <c r="K47" i="33"/>
  <c r="J47" i="33"/>
  <c r="I47" i="33"/>
  <c r="H47" i="33"/>
  <c r="C47" i="33"/>
  <c r="B47" i="33"/>
  <c r="A47" i="33"/>
  <c r="N46" i="33"/>
  <c r="M46" i="33"/>
  <c r="L46" i="33"/>
  <c r="K46" i="33"/>
  <c r="J46" i="33"/>
  <c r="I46" i="33"/>
  <c r="H46" i="33"/>
  <c r="C46" i="33"/>
  <c r="B46" i="33"/>
  <c r="A46" i="33"/>
  <c r="N45" i="33"/>
  <c r="M45" i="33"/>
  <c r="L45" i="33"/>
  <c r="K45" i="33"/>
  <c r="J45" i="33"/>
  <c r="I45" i="33"/>
  <c r="H45" i="33"/>
  <c r="C45" i="33"/>
  <c r="B45" i="33"/>
  <c r="A45" i="33"/>
  <c r="N44" i="33"/>
  <c r="M44" i="33"/>
  <c r="L44" i="33"/>
  <c r="K44" i="33"/>
  <c r="J44" i="33"/>
  <c r="I44" i="33"/>
  <c r="H44" i="33"/>
  <c r="C44" i="33"/>
  <c r="B44" i="33"/>
  <c r="A44" i="33"/>
  <c r="N43" i="33"/>
  <c r="M43" i="33"/>
  <c r="L43" i="33"/>
  <c r="K43" i="33"/>
  <c r="J43" i="33"/>
  <c r="I43" i="33"/>
  <c r="H43" i="33"/>
  <c r="C43" i="33"/>
  <c r="B43" i="33"/>
  <c r="A43" i="33"/>
  <c r="N42" i="33"/>
  <c r="M42" i="33"/>
  <c r="L42" i="33"/>
  <c r="K42" i="33"/>
  <c r="J42" i="33"/>
  <c r="I42" i="33"/>
  <c r="H42" i="33"/>
  <c r="C42" i="33"/>
  <c r="B42" i="33"/>
  <c r="A42" i="33"/>
  <c r="N41" i="33"/>
  <c r="M41" i="33"/>
  <c r="L41" i="33"/>
  <c r="K41" i="33"/>
  <c r="J41" i="33"/>
  <c r="I41" i="33"/>
  <c r="H41" i="33"/>
  <c r="C41" i="33"/>
  <c r="B41" i="33"/>
  <c r="A41" i="33"/>
  <c r="N40" i="33"/>
  <c r="M40" i="33"/>
  <c r="L40" i="33"/>
  <c r="K40" i="33"/>
  <c r="J40" i="33"/>
  <c r="I40" i="33"/>
  <c r="H40" i="33"/>
  <c r="C40" i="33"/>
  <c r="B40" i="33"/>
  <c r="A40" i="33"/>
  <c r="N39" i="33"/>
  <c r="M39" i="33"/>
  <c r="L39" i="33"/>
  <c r="K39" i="33"/>
  <c r="J39" i="33"/>
  <c r="I39" i="33"/>
  <c r="H39" i="33"/>
  <c r="C39" i="33"/>
  <c r="B39" i="33"/>
  <c r="A39" i="33"/>
  <c r="N38" i="33"/>
  <c r="M38" i="33"/>
  <c r="L38" i="33"/>
  <c r="K38" i="33"/>
  <c r="J38" i="33"/>
  <c r="I38" i="33"/>
  <c r="H38" i="33"/>
  <c r="C38" i="33"/>
  <c r="B38" i="33"/>
  <c r="A38" i="33"/>
  <c r="N37" i="33"/>
  <c r="M37" i="33"/>
  <c r="L37" i="33"/>
  <c r="K37" i="33"/>
  <c r="J37" i="33"/>
  <c r="I37" i="33"/>
  <c r="H37" i="33"/>
  <c r="C37" i="33"/>
  <c r="B37" i="33"/>
  <c r="A37" i="33"/>
  <c r="N36" i="33"/>
  <c r="M36" i="33"/>
  <c r="L36" i="33"/>
  <c r="K36" i="33"/>
  <c r="J36" i="33"/>
  <c r="I36" i="33"/>
  <c r="H36" i="33"/>
  <c r="C36" i="33"/>
  <c r="B36" i="33"/>
  <c r="A36" i="33"/>
  <c r="N35" i="33"/>
  <c r="M35" i="33"/>
  <c r="L35" i="33"/>
  <c r="K35" i="33"/>
  <c r="J35" i="33"/>
  <c r="I35" i="33"/>
  <c r="H35" i="33"/>
  <c r="C35" i="33"/>
  <c r="B35" i="33"/>
  <c r="A35" i="33"/>
  <c r="N34" i="33"/>
  <c r="M34" i="33"/>
  <c r="L34" i="33"/>
  <c r="K34" i="33"/>
  <c r="J34" i="33"/>
  <c r="I34" i="33"/>
  <c r="H34" i="33"/>
  <c r="C34" i="33"/>
  <c r="B34" i="33"/>
  <c r="A34" i="33"/>
  <c r="N33" i="33"/>
  <c r="M33" i="33"/>
  <c r="L33" i="33"/>
  <c r="K33" i="33"/>
  <c r="J33" i="33"/>
  <c r="I33" i="33"/>
  <c r="H33" i="33"/>
  <c r="C33" i="33"/>
  <c r="B33" i="33"/>
  <c r="A33" i="33"/>
  <c r="N32" i="33"/>
  <c r="M32" i="33"/>
  <c r="L32" i="33"/>
  <c r="K32" i="33"/>
  <c r="J32" i="33"/>
  <c r="I32" i="33"/>
  <c r="H32" i="33"/>
  <c r="C32" i="33"/>
  <c r="B32" i="33"/>
  <c r="A32" i="33"/>
  <c r="N31" i="33"/>
  <c r="M31" i="33"/>
  <c r="L31" i="33"/>
  <c r="K31" i="33"/>
  <c r="J31" i="33"/>
  <c r="I31" i="33"/>
  <c r="H31" i="33"/>
  <c r="C31" i="33"/>
  <c r="B31" i="33"/>
  <c r="A31" i="33"/>
  <c r="N30" i="33"/>
  <c r="M30" i="33"/>
  <c r="L30" i="33"/>
  <c r="K30" i="33"/>
  <c r="J30" i="33"/>
  <c r="I30" i="33"/>
  <c r="H30" i="33"/>
  <c r="C30" i="33"/>
  <c r="B30" i="33"/>
  <c r="A30" i="33"/>
  <c r="N29" i="33"/>
  <c r="M29" i="33"/>
  <c r="L29" i="33"/>
  <c r="K29" i="33"/>
  <c r="J29" i="33"/>
  <c r="I29" i="33"/>
  <c r="H29" i="33"/>
  <c r="C29" i="33"/>
  <c r="B29" i="33"/>
  <c r="A29" i="33"/>
  <c r="N28" i="33"/>
  <c r="M28" i="33"/>
  <c r="L28" i="33"/>
  <c r="K28" i="33"/>
  <c r="J28" i="33"/>
  <c r="I28" i="33"/>
  <c r="H28" i="33"/>
  <c r="C28" i="33"/>
  <c r="B28" i="33"/>
  <c r="A28" i="33"/>
  <c r="N27" i="33"/>
  <c r="M27" i="33"/>
  <c r="L27" i="33"/>
  <c r="K27" i="33"/>
  <c r="J27" i="33"/>
  <c r="I27" i="33"/>
  <c r="H27" i="33"/>
  <c r="C27" i="33"/>
  <c r="B27" i="33"/>
  <c r="A27" i="33"/>
  <c r="N26" i="33"/>
  <c r="M26" i="33"/>
  <c r="L26" i="33"/>
  <c r="K26" i="33"/>
  <c r="J26" i="33"/>
  <c r="I26" i="33"/>
  <c r="H26" i="33"/>
  <c r="C26" i="33"/>
  <c r="B26" i="33"/>
  <c r="A26" i="33"/>
  <c r="N25" i="33"/>
  <c r="M25" i="33"/>
  <c r="L25" i="33"/>
  <c r="K25" i="33"/>
  <c r="J25" i="33"/>
  <c r="I25" i="33"/>
  <c r="H25" i="33"/>
  <c r="C25" i="33"/>
  <c r="B25" i="33"/>
  <c r="A25" i="33"/>
  <c r="N24" i="33"/>
  <c r="M24" i="33"/>
  <c r="L24" i="33"/>
  <c r="K24" i="33"/>
  <c r="J24" i="33"/>
  <c r="I24" i="33"/>
  <c r="H24" i="33"/>
  <c r="C24" i="33"/>
  <c r="B24" i="33"/>
  <c r="A24" i="33"/>
  <c r="N23" i="33"/>
  <c r="M23" i="33"/>
  <c r="L23" i="33"/>
  <c r="K23" i="33"/>
  <c r="J23" i="33"/>
  <c r="I23" i="33"/>
  <c r="H23" i="33"/>
  <c r="C23" i="33"/>
  <c r="B23" i="33"/>
  <c r="A23" i="33"/>
  <c r="N22" i="33"/>
  <c r="M22" i="33"/>
  <c r="L22" i="33"/>
  <c r="K22" i="33"/>
  <c r="J22" i="33"/>
  <c r="I22" i="33"/>
  <c r="H22" i="33"/>
  <c r="C22" i="33"/>
  <c r="B22" i="33"/>
  <c r="A22" i="33"/>
  <c r="N21" i="33"/>
  <c r="M21" i="33"/>
  <c r="L21" i="33"/>
  <c r="K21" i="33"/>
  <c r="J21" i="33"/>
  <c r="I21" i="33"/>
  <c r="H21" i="33"/>
  <c r="C21" i="33"/>
  <c r="B21" i="33"/>
  <c r="A21" i="33"/>
  <c r="N20" i="33"/>
  <c r="M20" i="33"/>
  <c r="L20" i="33"/>
  <c r="K20" i="33"/>
  <c r="J20" i="33"/>
  <c r="I20" i="33"/>
  <c r="H20" i="33"/>
  <c r="C20" i="33"/>
  <c r="B20" i="33"/>
  <c r="A20" i="33"/>
  <c r="N19" i="33"/>
  <c r="M19" i="33"/>
  <c r="L19" i="33"/>
  <c r="K19" i="33"/>
  <c r="J19" i="33"/>
  <c r="I19" i="33"/>
  <c r="H19" i="33"/>
  <c r="C19" i="33"/>
  <c r="B19" i="33"/>
  <c r="A19" i="33"/>
  <c r="N18" i="33"/>
  <c r="M18" i="33"/>
  <c r="L18" i="33"/>
  <c r="K18" i="33"/>
  <c r="J18" i="33"/>
  <c r="I18" i="33"/>
  <c r="H18" i="33"/>
  <c r="C18" i="33"/>
  <c r="B18" i="33"/>
  <c r="A18" i="33"/>
  <c r="N17" i="33"/>
  <c r="M17" i="33"/>
  <c r="L17" i="33"/>
  <c r="K17" i="33"/>
  <c r="J17" i="33"/>
  <c r="I17" i="33"/>
  <c r="H17" i="33"/>
  <c r="C17" i="33"/>
  <c r="B17" i="33"/>
  <c r="A17" i="33"/>
  <c r="N16" i="33"/>
  <c r="M16" i="33"/>
  <c r="L16" i="33"/>
  <c r="K16" i="33"/>
  <c r="J16" i="33"/>
  <c r="I16" i="33"/>
  <c r="H16" i="33"/>
  <c r="C16" i="33"/>
  <c r="B16" i="33"/>
  <c r="A16" i="33"/>
  <c r="N15" i="33"/>
  <c r="M15" i="33"/>
  <c r="L15" i="33"/>
  <c r="K15" i="33"/>
  <c r="J15" i="33"/>
  <c r="I15" i="33"/>
  <c r="H15" i="33"/>
  <c r="C15" i="33"/>
  <c r="B15" i="33"/>
  <c r="A15" i="33"/>
  <c r="N14" i="33"/>
  <c r="M14" i="33"/>
  <c r="L14" i="33"/>
  <c r="K14" i="33"/>
  <c r="J14" i="33"/>
  <c r="I14" i="33"/>
  <c r="H14" i="33"/>
  <c r="C14" i="33"/>
  <c r="B14" i="33"/>
  <c r="A14" i="33"/>
  <c r="N13" i="33"/>
  <c r="M13" i="33"/>
  <c r="L13" i="33"/>
  <c r="K13" i="33"/>
  <c r="J13" i="33"/>
  <c r="I13" i="33"/>
  <c r="H13" i="33"/>
  <c r="C13" i="33"/>
  <c r="B13" i="33"/>
  <c r="A13" i="33"/>
  <c r="N12" i="33"/>
  <c r="M12" i="33"/>
  <c r="L12" i="33"/>
  <c r="K12" i="33"/>
  <c r="J12" i="33"/>
  <c r="I12" i="33"/>
  <c r="H12" i="33"/>
  <c r="C12" i="33"/>
  <c r="B12" i="33"/>
  <c r="A12" i="33"/>
  <c r="N11" i="33"/>
  <c r="M11" i="33"/>
  <c r="L11" i="33"/>
  <c r="K11" i="33"/>
  <c r="J11" i="33"/>
  <c r="I11" i="33"/>
  <c r="H11" i="33"/>
  <c r="C11" i="33"/>
  <c r="B11" i="33"/>
  <c r="A11" i="33"/>
  <c r="N10" i="33"/>
  <c r="M10" i="33"/>
  <c r="L10" i="33"/>
  <c r="K10" i="33"/>
  <c r="J10" i="33"/>
  <c r="I10" i="33"/>
  <c r="H10" i="33"/>
  <c r="C10" i="33"/>
  <c r="B10" i="33"/>
  <c r="A10" i="33"/>
  <c r="N9" i="33"/>
  <c r="M9" i="33"/>
  <c r="L9" i="33"/>
  <c r="K9" i="33"/>
  <c r="J9" i="33"/>
  <c r="I9" i="33"/>
  <c r="H9" i="33"/>
  <c r="C9" i="33"/>
  <c r="B9" i="33"/>
  <c r="A9" i="33"/>
  <c r="N8" i="33"/>
  <c r="M8" i="33"/>
  <c r="L8" i="33"/>
  <c r="K8" i="33"/>
  <c r="J8" i="33"/>
  <c r="I8" i="33"/>
  <c r="H8" i="33"/>
  <c r="C8" i="33"/>
  <c r="B8" i="33"/>
  <c r="A8" i="33"/>
  <c r="N7" i="33"/>
  <c r="M7" i="33"/>
  <c r="L7" i="33"/>
  <c r="K7" i="33"/>
  <c r="J7" i="33"/>
  <c r="I7" i="33"/>
  <c r="H7" i="33"/>
  <c r="C7" i="33"/>
  <c r="B7" i="33"/>
  <c r="A7" i="33"/>
  <c r="N6" i="33"/>
  <c r="M6" i="33"/>
  <c r="L6" i="33"/>
  <c r="K6" i="33"/>
  <c r="J6" i="33"/>
  <c r="I6" i="33"/>
  <c r="H6" i="33"/>
  <c r="C6" i="33"/>
  <c r="B6" i="33"/>
  <c r="A6" i="33"/>
  <c r="N5" i="33"/>
  <c r="M5" i="33"/>
  <c r="L5" i="33"/>
  <c r="K5" i="33"/>
  <c r="J5" i="33"/>
  <c r="I5" i="33"/>
  <c r="H5" i="33"/>
  <c r="C5" i="33"/>
  <c r="B5" i="33"/>
  <c r="A5" i="33"/>
  <c r="N4" i="33"/>
  <c r="M4" i="33"/>
  <c r="L4" i="33"/>
  <c r="K4" i="33"/>
  <c r="J4" i="33"/>
  <c r="I4" i="33"/>
  <c r="H4" i="33"/>
  <c r="C4" i="33"/>
  <c r="B4" i="33"/>
  <c r="A4" i="33"/>
  <c r="N3" i="33"/>
  <c r="M3" i="33"/>
  <c r="L3" i="33"/>
  <c r="K3" i="33"/>
  <c r="H3" i="33"/>
  <c r="C3" i="33"/>
  <c r="B3" i="33"/>
  <c r="A3" i="33"/>
  <c r="N3" i="25" l="1"/>
  <c r="N4" i="25"/>
  <c r="N5" i="25"/>
  <c r="N6" i="25"/>
  <c r="N7" i="25"/>
  <c r="N8" i="25"/>
  <c r="N9" i="25"/>
  <c r="N10" i="25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N43" i="25"/>
  <c r="N44" i="25"/>
  <c r="N45" i="25"/>
  <c r="N46" i="25"/>
  <c r="N47" i="25"/>
  <c r="N48" i="25"/>
  <c r="N49" i="25"/>
  <c r="N50" i="25"/>
  <c r="N51" i="25"/>
  <c r="N52" i="25"/>
  <c r="N53" i="25"/>
  <c r="N54" i="25"/>
  <c r="N55" i="25"/>
  <c r="N56" i="25"/>
  <c r="N57" i="25"/>
  <c r="N58" i="25"/>
  <c r="N59" i="25"/>
  <c r="N60" i="25"/>
  <c r="N61" i="25"/>
  <c r="N62" i="25"/>
  <c r="N63" i="25"/>
  <c r="N64" i="25"/>
  <c r="N65" i="25"/>
  <c r="N66" i="25"/>
  <c r="N67" i="25"/>
  <c r="N68" i="25"/>
  <c r="N69" i="25"/>
  <c r="N70" i="25"/>
  <c r="N71" i="25"/>
  <c r="N72" i="25"/>
  <c r="N73" i="25"/>
  <c r="N74" i="25"/>
  <c r="N75" i="25"/>
  <c r="N76" i="25"/>
  <c r="N77" i="25"/>
  <c r="N78" i="25"/>
  <c r="N79" i="25"/>
  <c r="N80" i="25"/>
  <c r="N81" i="25"/>
  <c r="N82" i="25"/>
  <c r="N83" i="25"/>
  <c r="N84" i="25"/>
  <c r="N85" i="25"/>
  <c r="N86" i="25"/>
  <c r="N87" i="25"/>
  <c r="N88" i="25"/>
  <c r="N89" i="25"/>
  <c r="N90" i="25"/>
  <c r="N91" i="25"/>
  <c r="N92" i="25"/>
  <c r="N93" i="25"/>
  <c r="N94" i="25"/>
  <c r="N95" i="25"/>
  <c r="D6" i="17" l="1"/>
  <c r="J18" i="31"/>
  <c r="E23" i="17"/>
  <c r="D3" i="17"/>
  <c r="E14" i="17"/>
  <c r="D34" i="17"/>
  <c r="E6" i="24"/>
  <c r="E7" i="24"/>
  <c r="E8" i="24"/>
  <c r="E5" i="24"/>
  <c r="E4" i="24"/>
  <c r="E3" i="24"/>
  <c r="E6" i="23"/>
  <c r="E5" i="23"/>
  <c r="E4" i="23"/>
  <c r="E3" i="23"/>
  <c r="E13" i="22"/>
  <c r="E14" i="22"/>
  <c r="E15" i="22"/>
  <c r="E12" i="22"/>
  <c r="E11" i="22"/>
  <c r="E7" i="22"/>
  <c r="E8" i="22"/>
  <c r="E9" i="22"/>
  <c r="E10" i="22"/>
  <c r="E6" i="22"/>
  <c r="E4" i="22"/>
  <c r="E5" i="22"/>
  <c r="E3" i="22"/>
  <c r="E8" i="21"/>
  <c r="E9" i="21"/>
  <c r="E10" i="21"/>
  <c r="E7" i="21"/>
  <c r="E6" i="21"/>
  <c r="E5" i="21"/>
  <c r="E4" i="21"/>
  <c r="E3" i="21"/>
  <c r="E10" i="20"/>
  <c r="E9" i="20"/>
  <c r="E7" i="20"/>
  <c r="E8" i="20"/>
  <c r="E6" i="20"/>
  <c r="E4" i="20"/>
  <c r="E5" i="20"/>
  <c r="E3" i="20"/>
  <c r="E11" i="19"/>
  <c r="E12" i="19"/>
  <c r="E10" i="19"/>
  <c r="E9" i="19"/>
  <c r="E8" i="19"/>
  <c r="E4" i="19"/>
  <c r="E5" i="19"/>
  <c r="E6" i="19"/>
  <c r="E7" i="19"/>
  <c r="E3" i="19"/>
  <c r="E7" i="16"/>
  <c r="E5" i="16"/>
  <c r="E6" i="16"/>
  <c r="E4" i="16"/>
  <c r="E3" i="16"/>
  <c r="E7" i="15"/>
  <c r="E6" i="15"/>
  <c r="E5" i="15"/>
  <c r="E4" i="15"/>
  <c r="E3" i="15"/>
  <c r="E22" i="17"/>
  <c r="E21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20" i="17"/>
  <c r="E8" i="17"/>
  <c r="E9" i="17"/>
  <c r="E10" i="17"/>
  <c r="E11" i="17"/>
  <c r="E12" i="17"/>
  <c r="E13" i="17"/>
  <c r="E15" i="17"/>
  <c r="E16" i="17"/>
  <c r="E17" i="17"/>
  <c r="E18" i="17"/>
  <c r="E19" i="17"/>
  <c r="E7" i="17"/>
  <c r="E4" i="17"/>
  <c r="E5" i="17"/>
  <c r="E6" i="17"/>
  <c r="E3" i="17"/>
  <c r="D6" i="24"/>
  <c r="D7" i="24"/>
  <c r="D8" i="24"/>
  <c r="D5" i="24"/>
  <c r="D4" i="24"/>
  <c r="D3" i="24"/>
  <c r="D15" i="18"/>
  <c r="D6" i="23"/>
  <c r="D5" i="23"/>
  <c r="D4" i="23"/>
  <c r="D3" i="23"/>
  <c r="D11" i="18"/>
  <c r="D13" i="22"/>
  <c r="D14" i="22"/>
  <c r="D15" i="22"/>
  <c r="D12" i="22"/>
  <c r="D11" i="22"/>
  <c r="D7" i="22"/>
  <c r="D8" i="22"/>
  <c r="D9" i="22"/>
  <c r="D10" i="22"/>
  <c r="D6" i="22"/>
  <c r="D5" i="22"/>
  <c r="D4" i="22"/>
  <c r="D3" i="22"/>
  <c r="D7" i="18"/>
  <c r="D10" i="21"/>
  <c r="D9" i="21"/>
  <c r="D8" i="21"/>
  <c r="D7" i="21"/>
  <c r="D6" i="21"/>
  <c r="D5" i="21"/>
  <c r="D16" i="14"/>
  <c r="D4" i="21"/>
  <c r="D3" i="21"/>
  <c r="D15" i="14"/>
  <c r="D10" i="20"/>
  <c r="D9" i="20"/>
  <c r="D7" i="20"/>
  <c r="D8" i="20"/>
  <c r="D6" i="20"/>
  <c r="D4" i="20"/>
  <c r="D5" i="20"/>
  <c r="D3" i="20"/>
  <c r="D11" i="14"/>
  <c r="D11" i="19"/>
  <c r="D12" i="19"/>
  <c r="D10" i="19"/>
  <c r="D9" i="19"/>
  <c r="D8" i="19"/>
  <c r="D3" i="19"/>
  <c r="D4" i="19"/>
  <c r="D5" i="19"/>
  <c r="D6" i="19"/>
  <c r="D7" i="19"/>
  <c r="D7" i="14"/>
  <c r="D7" i="16"/>
  <c r="D6" i="16"/>
  <c r="D5" i="16"/>
  <c r="D4" i="16"/>
  <c r="D3" i="16"/>
  <c r="D15" i="10"/>
  <c r="D7" i="15"/>
  <c r="D6" i="15"/>
  <c r="D5" i="15"/>
  <c r="D4" i="15"/>
  <c r="D3" i="15"/>
  <c r="D11" i="10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5" i="17"/>
  <c r="D36" i="17"/>
  <c r="D20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7" i="17"/>
  <c r="D4" i="17"/>
  <c r="D5" i="17"/>
  <c r="D7" i="10"/>
  <c r="D16" i="18"/>
  <c r="D17" i="18"/>
  <c r="I18" i="31"/>
  <c r="D12" i="18"/>
  <c r="D13" i="18"/>
  <c r="I13" i="31"/>
  <c r="D8" i="18"/>
  <c r="D9" i="18"/>
  <c r="I4" i="31"/>
  <c r="D17" i="14"/>
  <c r="E19" i="31"/>
  <c r="D12" i="14"/>
  <c r="D13" i="14"/>
  <c r="E13" i="31"/>
  <c r="G4" i="31"/>
  <c r="D9" i="14"/>
  <c r="D8" i="14"/>
  <c r="E4" i="31"/>
  <c r="D17" i="10"/>
  <c r="C30" i="31"/>
  <c r="D16" i="10"/>
  <c r="B30" i="31"/>
  <c r="A30" i="31"/>
  <c r="D13" i="10"/>
  <c r="C24" i="31"/>
  <c r="D12" i="10"/>
  <c r="B24" i="31"/>
  <c r="A24" i="31"/>
  <c r="D9" i="10"/>
  <c r="C4" i="31"/>
  <c r="D8" i="10"/>
  <c r="B4" i="31"/>
  <c r="A4" i="31"/>
  <c r="K18" i="31"/>
  <c r="K13" i="31"/>
  <c r="J13" i="31"/>
  <c r="K4" i="31"/>
  <c r="J4" i="31"/>
  <c r="G19" i="31"/>
  <c r="F19" i="31"/>
  <c r="G13" i="31"/>
  <c r="F13" i="31"/>
  <c r="F4" i="31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B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A3" i="25"/>
  <c r="B3" i="25"/>
  <c r="C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F5" i="25" l="1"/>
  <c r="F5" i="33"/>
  <c r="F18" i="25"/>
  <c r="F18" i="33"/>
  <c r="F14" i="25"/>
  <c r="F14" i="33"/>
  <c r="F10" i="25"/>
  <c r="F10" i="33"/>
  <c r="F36" i="25"/>
  <c r="F36" i="33"/>
  <c r="F31" i="25"/>
  <c r="F31" i="33"/>
  <c r="F27" i="25"/>
  <c r="F27" i="33"/>
  <c r="F23" i="25"/>
  <c r="F23" i="33"/>
  <c r="F37" i="25"/>
  <c r="F37" i="33"/>
  <c r="F41" i="25"/>
  <c r="F41" i="33"/>
  <c r="F44" i="25"/>
  <c r="F44" i="33"/>
  <c r="F51" i="25"/>
  <c r="F51" i="33"/>
  <c r="F47" i="25"/>
  <c r="F47" i="33"/>
  <c r="F56" i="25"/>
  <c r="F56" i="33"/>
  <c r="F59" i="25"/>
  <c r="F59" i="33"/>
  <c r="F61" i="25"/>
  <c r="F61" i="33"/>
  <c r="F65" i="25"/>
  <c r="F65" i="33"/>
  <c r="F68" i="25"/>
  <c r="F68" i="33"/>
  <c r="F72" i="25"/>
  <c r="F72" i="33"/>
  <c r="F75" i="25"/>
  <c r="F75" i="33"/>
  <c r="F78" i="25"/>
  <c r="F78" i="33"/>
  <c r="F85" i="25"/>
  <c r="F85" i="33"/>
  <c r="F86" i="25"/>
  <c r="F86" i="33"/>
  <c r="F95" i="25"/>
  <c r="F95" i="33"/>
  <c r="G6" i="25"/>
  <c r="G6" i="33"/>
  <c r="G19" i="25"/>
  <c r="G19" i="33"/>
  <c r="G15" i="25"/>
  <c r="G15" i="33"/>
  <c r="G10" i="25"/>
  <c r="G10" i="33"/>
  <c r="G36" i="25"/>
  <c r="G36" i="33"/>
  <c r="G32" i="25"/>
  <c r="G32" i="33"/>
  <c r="G28" i="25"/>
  <c r="G28" i="33"/>
  <c r="G24" i="25"/>
  <c r="G24" i="33"/>
  <c r="G38" i="25"/>
  <c r="G38" i="33"/>
  <c r="G42" i="25"/>
  <c r="G42" i="33"/>
  <c r="G46" i="25"/>
  <c r="G46" i="33"/>
  <c r="G49" i="25"/>
  <c r="G49" i="33"/>
  <c r="G54" i="25"/>
  <c r="G54" i="33"/>
  <c r="G59" i="25"/>
  <c r="G59" i="33"/>
  <c r="G61" i="25"/>
  <c r="G61" i="33"/>
  <c r="G66" i="25"/>
  <c r="G66" i="33"/>
  <c r="G72" i="25"/>
  <c r="G72" i="33"/>
  <c r="G75" i="25"/>
  <c r="G75" i="33"/>
  <c r="G79" i="25"/>
  <c r="G79" i="33"/>
  <c r="G82" i="25"/>
  <c r="G82" i="33"/>
  <c r="G86" i="25"/>
  <c r="G86" i="33"/>
  <c r="G90" i="25"/>
  <c r="G90" i="33"/>
  <c r="G94" i="25"/>
  <c r="G94" i="33"/>
  <c r="F3" i="25"/>
  <c r="F3" i="33"/>
  <c r="F4" i="25"/>
  <c r="F4" i="33"/>
  <c r="F17" i="25"/>
  <c r="F17" i="33"/>
  <c r="F13" i="25"/>
  <c r="F13" i="33"/>
  <c r="F9" i="25"/>
  <c r="F9" i="33"/>
  <c r="F35" i="25"/>
  <c r="F35" i="33"/>
  <c r="F30" i="25"/>
  <c r="F30" i="33"/>
  <c r="F26" i="25"/>
  <c r="F26" i="33"/>
  <c r="F22" i="25"/>
  <c r="F22" i="33"/>
  <c r="F38" i="25"/>
  <c r="F38" i="33"/>
  <c r="F45" i="25"/>
  <c r="F45" i="33"/>
  <c r="F50" i="25"/>
  <c r="F50" i="33"/>
  <c r="F52" i="25"/>
  <c r="F52" i="33"/>
  <c r="F55" i="25"/>
  <c r="F55" i="33"/>
  <c r="F58" i="25"/>
  <c r="F58" i="33"/>
  <c r="F63" i="25"/>
  <c r="F63" i="33"/>
  <c r="F66" i="25"/>
  <c r="F66" i="33"/>
  <c r="F69" i="25"/>
  <c r="F69" i="33"/>
  <c r="F76" i="25"/>
  <c r="F76" i="33"/>
  <c r="F77" i="25"/>
  <c r="F77" i="33"/>
  <c r="F84" i="25"/>
  <c r="F84" i="33"/>
  <c r="F87" i="25"/>
  <c r="F87" i="33"/>
  <c r="F90" i="25"/>
  <c r="F90" i="33"/>
  <c r="F94" i="25"/>
  <c r="F94" i="33"/>
  <c r="G5" i="25"/>
  <c r="G5" i="33"/>
  <c r="G18" i="25"/>
  <c r="G18" i="33"/>
  <c r="G13" i="25"/>
  <c r="G13" i="33"/>
  <c r="G9" i="25"/>
  <c r="G9" i="33"/>
  <c r="G35" i="25"/>
  <c r="G35" i="33"/>
  <c r="G31" i="25"/>
  <c r="G31" i="33"/>
  <c r="G27" i="25"/>
  <c r="G27" i="33"/>
  <c r="G21" i="25"/>
  <c r="G21" i="33"/>
  <c r="G39" i="25"/>
  <c r="G39" i="33"/>
  <c r="G43" i="25"/>
  <c r="G43" i="33"/>
  <c r="G47" i="25"/>
  <c r="G47" i="33"/>
  <c r="G48" i="25"/>
  <c r="G48" i="33"/>
  <c r="G56" i="25"/>
  <c r="G56" i="33"/>
  <c r="G58" i="25"/>
  <c r="G58" i="33"/>
  <c r="G63" i="25"/>
  <c r="G63" i="33"/>
  <c r="G67" i="25"/>
  <c r="G67" i="33"/>
  <c r="G71" i="25"/>
  <c r="G71" i="33"/>
  <c r="G74" i="25"/>
  <c r="G74" i="33"/>
  <c r="G78" i="25"/>
  <c r="G78" i="33"/>
  <c r="G85" i="25"/>
  <c r="G85" i="33"/>
  <c r="G87" i="25"/>
  <c r="G87" i="33"/>
  <c r="G91" i="25"/>
  <c r="G91" i="33"/>
  <c r="G93" i="25"/>
  <c r="G93" i="33"/>
  <c r="G23" i="25"/>
  <c r="G23" i="33"/>
  <c r="F7" i="25"/>
  <c r="F7" i="33"/>
  <c r="F16" i="25"/>
  <c r="F16" i="33"/>
  <c r="F12" i="25"/>
  <c r="F12" i="33"/>
  <c r="F8" i="25"/>
  <c r="F8" i="33"/>
  <c r="F33" i="25"/>
  <c r="F33" i="33"/>
  <c r="F29" i="25"/>
  <c r="F29" i="33"/>
  <c r="F25" i="25"/>
  <c r="F25" i="33"/>
  <c r="F21" i="25"/>
  <c r="F21" i="33"/>
  <c r="F39" i="25"/>
  <c r="F39" i="33"/>
  <c r="F42" i="25"/>
  <c r="F42" i="33"/>
  <c r="F46" i="25"/>
  <c r="F46" i="33"/>
  <c r="F49" i="25"/>
  <c r="F49" i="33"/>
  <c r="F53" i="25"/>
  <c r="F53" i="33"/>
  <c r="F60" i="25"/>
  <c r="F60" i="33"/>
  <c r="F64" i="25"/>
  <c r="F64" i="33"/>
  <c r="F70" i="25"/>
  <c r="F70" i="33"/>
  <c r="F73" i="25"/>
  <c r="F73" i="33"/>
  <c r="F80" i="25"/>
  <c r="F80" i="33"/>
  <c r="F81" i="25"/>
  <c r="F81" i="33"/>
  <c r="F83" i="25"/>
  <c r="F83" i="33"/>
  <c r="F88" i="25"/>
  <c r="F88" i="33"/>
  <c r="F91" i="25"/>
  <c r="F91" i="33"/>
  <c r="F93" i="25"/>
  <c r="F93" i="33"/>
  <c r="G4" i="25"/>
  <c r="G4" i="33"/>
  <c r="G17" i="25"/>
  <c r="G17" i="33"/>
  <c r="G12" i="25"/>
  <c r="G12" i="33"/>
  <c r="G8" i="25"/>
  <c r="G8" i="33"/>
  <c r="G34" i="25"/>
  <c r="G34" i="33"/>
  <c r="G30" i="25"/>
  <c r="G30" i="33"/>
  <c r="G26" i="25"/>
  <c r="G26" i="33"/>
  <c r="G22" i="25"/>
  <c r="G22" i="33"/>
  <c r="G40" i="25"/>
  <c r="G40" i="33"/>
  <c r="G45" i="25"/>
  <c r="G45" i="33"/>
  <c r="G51" i="25"/>
  <c r="G51" i="33"/>
  <c r="G52" i="25"/>
  <c r="G52" i="33"/>
  <c r="G55" i="25"/>
  <c r="G55" i="33"/>
  <c r="G60" i="25"/>
  <c r="G60" i="33"/>
  <c r="G64" i="25"/>
  <c r="G64" i="33"/>
  <c r="G68" i="25"/>
  <c r="G68" i="33"/>
  <c r="G70" i="25"/>
  <c r="G70" i="33"/>
  <c r="G76" i="25"/>
  <c r="G76" i="33"/>
  <c r="G77" i="25"/>
  <c r="G77" i="33"/>
  <c r="G84" i="25"/>
  <c r="G84" i="33"/>
  <c r="G88" i="25"/>
  <c r="G88" i="33"/>
  <c r="G92" i="25"/>
  <c r="G92" i="33"/>
  <c r="F34" i="25"/>
  <c r="F34" i="33"/>
  <c r="F19" i="25"/>
  <c r="F19" i="33"/>
  <c r="F15" i="25"/>
  <c r="F15" i="33"/>
  <c r="F11" i="25"/>
  <c r="F11" i="33"/>
  <c r="F20" i="25"/>
  <c r="F20" i="33"/>
  <c r="F32" i="25"/>
  <c r="F32" i="33"/>
  <c r="F28" i="25"/>
  <c r="F28" i="33"/>
  <c r="F24" i="25"/>
  <c r="F24" i="33"/>
  <c r="F40" i="25"/>
  <c r="F40" i="33"/>
  <c r="F43" i="25"/>
  <c r="F43" i="33"/>
  <c r="F48" i="25"/>
  <c r="F48" i="33"/>
  <c r="F54" i="25"/>
  <c r="F54" i="33"/>
  <c r="F57" i="25"/>
  <c r="F57" i="33"/>
  <c r="F62" i="25"/>
  <c r="F62" i="33"/>
  <c r="F67" i="25"/>
  <c r="F67" i="33"/>
  <c r="F71" i="25"/>
  <c r="F71" i="33"/>
  <c r="F74" i="25"/>
  <c r="F74" i="33"/>
  <c r="F79" i="25"/>
  <c r="F79" i="33"/>
  <c r="F82" i="25"/>
  <c r="F82" i="33"/>
  <c r="F89" i="25"/>
  <c r="F89" i="33"/>
  <c r="F92" i="25"/>
  <c r="F92" i="33"/>
  <c r="G3" i="25"/>
  <c r="G3" i="33"/>
  <c r="G7" i="25"/>
  <c r="G7" i="33"/>
  <c r="G16" i="25"/>
  <c r="G16" i="33"/>
  <c r="G11" i="25"/>
  <c r="G11" i="33"/>
  <c r="G20" i="25"/>
  <c r="G20" i="33"/>
  <c r="G33" i="25"/>
  <c r="G33" i="33"/>
  <c r="G29" i="25"/>
  <c r="G29" i="33"/>
  <c r="G25" i="25"/>
  <c r="G25" i="33"/>
  <c r="G37" i="25"/>
  <c r="G37" i="33"/>
  <c r="G41" i="25"/>
  <c r="G41" i="33"/>
  <c r="G44" i="25"/>
  <c r="G44" i="33"/>
  <c r="G50" i="25"/>
  <c r="G50" i="33"/>
  <c r="G53" i="25"/>
  <c r="G53" i="33"/>
  <c r="G57" i="25"/>
  <c r="G57" i="33"/>
  <c r="G62" i="25"/>
  <c r="G62" i="33"/>
  <c r="G65" i="25"/>
  <c r="G65" i="33"/>
  <c r="G69" i="25"/>
  <c r="G69" i="33"/>
  <c r="G73" i="25"/>
  <c r="G73" i="33"/>
  <c r="G80" i="25"/>
  <c r="G80" i="33"/>
  <c r="G81" i="25"/>
  <c r="G81" i="33"/>
  <c r="G83" i="25"/>
  <c r="G83" i="33"/>
  <c r="G89" i="25"/>
  <c r="G89" i="33"/>
  <c r="G95" i="25"/>
  <c r="G95" i="33"/>
  <c r="G14" i="25"/>
  <c r="G14" i="33"/>
  <c r="F6" i="25"/>
  <c r="F6" i="33"/>
  <c r="H3" i="25"/>
  <c r="H91" i="25" l="1"/>
  <c r="I16" i="18" s="1"/>
  <c r="I91" i="25"/>
  <c r="J91" i="25"/>
  <c r="K91" i="25"/>
  <c r="L91" i="25"/>
  <c r="M91" i="25"/>
  <c r="H92" i="25"/>
  <c r="I92" i="25"/>
  <c r="J92" i="25"/>
  <c r="K92" i="25"/>
  <c r="L92" i="25"/>
  <c r="M92" i="25"/>
  <c r="H93" i="25"/>
  <c r="I93" i="25"/>
  <c r="J93" i="25"/>
  <c r="K93" i="25"/>
  <c r="L93" i="25"/>
  <c r="M93" i="25"/>
  <c r="H94" i="25"/>
  <c r="I94" i="25"/>
  <c r="J94" i="25"/>
  <c r="K94" i="25"/>
  <c r="L94" i="25"/>
  <c r="M94" i="25"/>
  <c r="H95" i="25"/>
  <c r="I95" i="25"/>
  <c r="J95" i="25"/>
  <c r="K95" i="25"/>
  <c r="L95" i="25"/>
  <c r="M95" i="25"/>
  <c r="I90" i="25"/>
  <c r="J90" i="25"/>
  <c r="K90" i="25"/>
  <c r="L90" i="25"/>
  <c r="M90" i="25"/>
  <c r="H90" i="25"/>
  <c r="I15" i="18" s="1"/>
  <c r="H87" i="25"/>
  <c r="I87" i="25"/>
  <c r="J87" i="25"/>
  <c r="K87" i="25"/>
  <c r="L87" i="25"/>
  <c r="M87" i="25"/>
  <c r="H88" i="25"/>
  <c r="I12" i="18" s="1"/>
  <c r="I88" i="25"/>
  <c r="J88" i="25"/>
  <c r="K88" i="25"/>
  <c r="L88" i="25"/>
  <c r="M88" i="25"/>
  <c r="H89" i="25"/>
  <c r="I13" i="18" s="1"/>
  <c r="I89" i="25"/>
  <c r="J89" i="25"/>
  <c r="K89" i="25"/>
  <c r="L89" i="25"/>
  <c r="M89" i="25"/>
  <c r="I86" i="25"/>
  <c r="J86" i="25"/>
  <c r="K86" i="25"/>
  <c r="L86" i="25"/>
  <c r="M86" i="25"/>
  <c r="H86" i="25"/>
  <c r="H74" i="25"/>
  <c r="I74" i="25"/>
  <c r="J74" i="25"/>
  <c r="K74" i="25"/>
  <c r="L74" i="25"/>
  <c r="M74" i="25"/>
  <c r="H75" i="25"/>
  <c r="I75" i="25"/>
  <c r="J75" i="25"/>
  <c r="K75" i="25"/>
  <c r="L75" i="25"/>
  <c r="M75" i="25"/>
  <c r="H76" i="25"/>
  <c r="I76" i="25"/>
  <c r="J76" i="25"/>
  <c r="K76" i="25"/>
  <c r="L76" i="25"/>
  <c r="M76" i="25"/>
  <c r="H77" i="25"/>
  <c r="I77" i="25"/>
  <c r="J77" i="25"/>
  <c r="K77" i="25"/>
  <c r="L77" i="25"/>
  <c r="M77" i="25"/>
  <c r="H78" i="25"/>
  <c r="I78" i="25"/>
  <c r="J78" i="25"/>
  <c r="K78" i="25"/>
  <c r="L78" i="25"/>
  <c r="M78" i="25"/>
  <c r="H79" i="25"/>
  <c r="I79" i="25"/>
  <c r="J79" i="25"/>
  <c r="K79" i="25"/>
  <c r="L79" i="25"/>
  <c r="M79" i="25"/>
  <c r="H80" i="25"/>
  <c r="I80" i="25"/>
  <c r="J80" i="25"/>
  <c r="K80" i="25"/>
  <c r="L80" i="25"/>
  <c r="M80" i="25"/>
  <c r="H81" i="25"/>
  <c r="I81" i="25"/>
  <c r="J81" i="25"/>
  <c r="K81" i="25"/>
  <c r="L81" i="25"/>
  <c r="M81" i="25"/>
  <c r="H82" i="25"/>
  <c r="I82" i="25"/>
  <c r="J82" i="25"/>
  <c r="K82" i="25"/>
  <c r="L82" i="25"/>
  <c r="M82" i="25"/>
  <c r="H83" i="25"/>
  <c r="I83" i="25"/>
  <c r="J83" i="25"/>
  <c r="K83" i="25"/>
  <c r="L83" i="25"/>
  <c r="M83" i="25"/>
  <c r="H84" i="25"/>
  <c r="I84" i="25"/>
  <c r="J84" i="25"/>
  <c r="K84" i="25"/>
  <c r="L84" i="25"/>
  <c r="M84" i="25"/>
  <c r="H85" i="25"/>
  <c r="I85" i="25"/>
  <c r="J85" i="25"/>
  <c r="K85" i="25"/>
  <c r="L85" i="25"/>
  <c r="M85" i="25"/>
  <c r="I73" i="25"/>
  <c r="J73" i="25"/>
  <c r="K73" i="25"/>
  <c r="L73" i="25"/>
  <c r="M73" i="25"/>
  <c r="H73" i="25"/>
  <c r="H66" i="25"/>
  <c r="I66" i="25"/>
  <c r="J66" i="25"/>
  <c r="K66" i="25"/>
  <c r="L66" i="25"/>
  <c r="M66" i="25"/>
  <c r="H67" i="25"/>
  <c r="I67" i="25"/>
  <c r="J67" i="25"/>
  <c r="K67" i="25"/>
  <c r="L67" i="25"/>
  <c r="M67" i="25"/>
  <c r="H68" i="25"/>
  <c r="I68" i="25"/>
  <c r="J68" i="25"/>
  <c r="K68" i="25"/>
  <c r="L68" i="25"/>
  <c r="M68" i="25"/>
  <c r="H69" i="25"/>
  <c r="I69" i="25"/>
  <c r="J69" i="25"/>
  <c r="K69" i="25"/>
  <c r="L69" i="25"/>
  <c r="M69" i="25"/>
  <c r="H70" i="25"/>
  <c r="I70" i="25"/>
  <c r="J70" i="25"/>
  <c r="K70" i="25"/>
  <c r="L70" i="25"/>
  <c r="M70" i="25"/>
  <c r="H71" i="25"/>
  <c r="I71" i="25"/>
  <c r="J71" i="25"/>
  <c r="K71" i="25"/>
  <c r="L71" i="25"/>
  <c r="M71" i="25"/>
  <c r="H72" i="25"/>
  <c r="I72" i="25"/>
  <c r="J72" i="25"/>
  <c r="K72" i="25"/>
  <c r="L72" i="25"/>
  <c r="M72" i="25"/>
  <c r="I65" i="25"/>
  <c r="J65" i="25"/>
  <c r="K65" i="25"/>
  <c r="L65" i="25"/>
  <c r="M65" i="25"/>
  <c r="H65" i="25"/>
  <c r="H58" i="25"/>
  <c r="I58" i="25"/>
  <c r="J58" i="25"/>
  <c r="K58" i="25"/>
  <c r="L58" i="25"/>
  <c r="M58" i="25"/>
  <c r="H59" i="25"/>
  <c r="I59" i="25"/>
  <c r="J59" i="25"/>
  <c r="K59" i="25"/>
  <c r="L59" i="25"/>
  <c r="M59" i="25"/>
  <c r="H60" i="25"/>
  <c r="I60" i="25"/>
  <c r="J60" i="25"/>
  <c r="K60" i="25"/>
  <c r="L60" i="25"/>
  <c r="M60" i="25"/>
  <c r="H61" i="25"/>
  <c r="I61" i="25"/>
  <c r="J61" i="25"/>
  <c r="K61" i="25"/>
  <c r="L61" i="25"/>
  <c r="M61" i="25"/>
  <c r="H62" i="25"/>
  <c r="I62" i="25"/>
  <c r="J62" i="25"/>
  <c r="K62" i="25"/>
  <c r="L62" i="25"/>
  <c r="M62" i="25"/>
  <c r="H63" i="25"/>
  <c r="I13" i="14" s="1"/>
  <c r="I63" i="25"/>
  <c r="J63" i="25"/>
  <c r="K63" i="25"/>
  <c r="L63" i="25"/>
  <c r="M63" i="25"/>
  <c r="H64" i="25"/>
  <c r="I64" i="25"/>
  <c r="J64" i="25"/>
  <c r="K64" i="25"/>
  <c r="L64" i="25"/>
  <c r="M64" i="25"/>
  <c r="I57" i="25"/>
  <c r="J57" i="25"/>
  <c r="K57" i="25"/>
  <c r="L57" i="25"/>
  <c r="M57" i="25"/>
  <c r="H57" i="25"/>
  <c r="H48" i="25"/>
  <c r="I48" i="25"/>
  <c r="J48" i="25"/>
  <c r="K48" i="25"/>
  <c r="L48" i="25"/>
  <c r="M48" i="25"/>
  <c r="H49" i="25"/>
  <c r="I49" i="25"/>
  <c r="J49" i="25"/>
  <c r="K49" i="25"/>
  <c r="L49" i="25"/>
  <c r="M49" i="25"/>
  <c r="H50" i="25"/>
  <c r="I50" i="25"/>
  <c r="J50" i="25"/>
  <c r="K50" i="25"/>
  <c r="L50" i="25"/>
  <c r="M50" i="25"/>
  <c r="H51" i="25"/>
  <c r="I51" i="25"/>
  <c r="J51" i="25"/>
  <c r="K51" i="25"/>
  <c r="L51" i="25"/>
  <c r="M51" i="25"/>
  <c r="H52" i="25"/>
  <c r="I52" i="25"/>
  <c r="J52" i="25"/>
  <c r="K52" i="25"/>
  <c r="L52" i="25"/>
  <c r="M52" i="25"/>
  <c r="H53" i="25"/>
  <c r="I53" i="25"/>
  <c r="J53" i="25"/>
  <c r="K53" i="25"/>
  <c r="L53" i="25"/>
  <c r="M53" i="25"/>
  <c r="H54" i="25"/>
  <c r="I54" i="25"/>
  <c r="J54" i="25"/>
  <c r="K54" i="25"/>
  <c r="L54" i="25"/>
  <c r="M54" i="25"/>
  <c r="H55" i="25"/>
  <c r="I55" i="25"/>
  <c r="J55" i="25"/>
  <c r="K55" i="25"/>
  <c r="L55" i="25"/>
  <c r="M55" i="25"/>
  <c r="H56" i="25"/>
  <c r="I56" i="25"/>
  <c r="J56" i="25"/>
  <c r="K56" i="25"/>
  <c r="L56" i="25"/>
  <c r="M56" i="25"/>
  <c r="I47" i="25"/>
  <c r="J47" i="25"/>
  <c r="K47" i="25"/>
  <c r="L47" i="25"/>
  <c r="M47" i="25"/>
  <c r="H47" i="25"/>
  <c r="H43" i="25"/>
  <c r="I43" i="25"/>
  <c r="J43" i="25"/>
  <c r="K43" i="25"/>
  <c r="L43" i="25"/>
  <c r="M43" i="25"/>
  <c r="H44" i="25"/>
  <c r="I44" i="25"/>
  <c r="J44" i="25"/>
  <c r="K44" i="25"/>
  <c r="L44" i="25"/>
  <c r="M44" i="25"/>
  <c r="H45" i="25"/>
  <c r="I45" i="25"/>
  <c r="J45" i="25"/>
  <c r="K45" i="25"/>
  <c r="L45" i="25"/>
  <c r="M45" i="25"/>
  <c r="H46" i="25"/>
  <c r="I17" i="10" s="1"/>
  <c r="I46" i="25"/>
  <c r="J46" i="25"/>
  <c r="K46" i="25"/>
  <c r="L46" i="25"/>
  <c r="M46" i="25"/>
  <c r="I42" i="25"/>
  <c r="J42" i="25"/>
  <c r="K42" i="25"/>
  <c r="L42" i="25"/>
  <c r="M42" i="25"/>
  <c r="H42" i="25"/>
  <c r="I15" i="10" s="1"/>
  <c r="H38" i="25"/>
  <c r="I38" i="25"/>
  <c r="J38" i="25"/>
  <c r="K38" i="25"/>
  <c r="L38" i="25"/>
  <c r="M38" i="25"/>
  <c r="H39" i="25"/>
  <c r="I39" i="25"/>
  <c r="J39" i="25"/>
  <c r="K39" i="25"/>
  <c r="L39" i="25"/>
  <c r="M39" i="25"/>
  <c r="H40" i="25"/>
  <c r="I40" i="25"/>
  <c r="J40" i="25"/>
  <c r="K40" i="25"/>
  <c r="L40" i="25"/>
  <c r="M40" i="25"/>
  <c r="H41" i="25"/>
  <c r="I13" i="10" s="1"/>
  <c r="I41" i="25"/>
  <c r="J41" i="25"/>
  <c r="K41" i="25"/>
  <c r="L41" i="25"/>
  <c r="M41" i="25"/>
  <c r="I37" i="25"/>
  <c r="J37" i="25"/>
  <c r="K37" i="25"/>
  <c r="L37" i="25"/>
  <c r="M37" i="25"/>
  <c r="H37" i="25"/>
  <c r="H4" i="25"/>
  <c r="I4" i="25"/>
  <c r="J4" i="25"/>
  <c r="K4" i="25"/>
  <c r="L4" i="25"/>
  <c r="M4" i="25"/>
  <c r="H5" i="25"/>
  <c r="I5" i="25"/>
  <c r="J5" i="25"/>
  <c r="K5" i="25"/>
  <c r="L5" i="25"/>
  <c r="M5" i="25"/>
  <c r="H6" i="25"/>
  <c r="I6" i="25"/>
  <c r="J6" i="25"/>
  <c r="K6" i="25"/>
  <c r="L6" i="25"/>
  <c r="M6" i="25"/>
  <c r="H7" i="25"/>
  <c r="I7" i="25"/>
  <c r="J7" i="25"/>
  <c r="K7" i="25"/>
  <c r="L7" i="25"/>
  <c r="M7" i="25"/>
  <c r="H8" i="25"/>
  <c r="I8" i="25"/>
  <c r="J8" i="25"/>
  <c r="K8" i="25"/>
  <c r="L8" i="25"/>
  <c r="M8" i="25"/>
  <c r="H9" i="25"/>
  <c r="I9" i="25"/>
  <c r="J9" i="25"/>
  <c r="K9" i="25"/>
  <c r="L9" i="25"/>
  <c r="M9" i="25"/>
  <c r="H10" i="25"/>
  <c r="I10" i="25"/>
  <c r="J10" i="25"/>
  <c r="K10" i="25"/>
  <c r="L10" i="25"/>
  <c r="M10" i="25"/>
  <c r="H11" i="25"/>
  <c r="I11" i="25"/>
  <c r="J11" i="25"/>
  <c r="K11" i="25"/>
  <c r="L11" i="25"/>
  <c r="M11" i="25"/>
  <c r="H12" i="25"/>
  <c r="I12" i="25"/>
  <c r="J12" i="25"/>
  <c r="K12" i="25"/>
  <c r="L12" i="25"/>
  <c r="M12" i="25"/>
  <c r="H13" i="25"/>
  <c r="I13" i="25"/>
  <c r="J13" i="25"/>
  <c r="K13" i="25"/>
  <c r="L13" i="25"/>
  <c r="M13" i="25"/>
  <c r="H14" i="25"/>
  <c r="I14" i="25"/>
  <c r="J14" i="25"/>
  <c r="K14" i="25"/>
  <c r="L14" i="25"/>
  <c r="M14" i="25"/>
  <c r="H15" i="25"/>
  <c r="I15" i="25"/>
  <c r="J15" i="25"/>
  <c r="K15" i="25"/>
  <c r="L15" i="25"/>
  <c r="M15" i="25"/>
  <c r="H16" i="25"/>
  <c r="I16" i="25"/>
  <c r="J16" i="25"/>
  <c r="K16" i="25"/>
  <c r="L16" i="25"/>
  <c r="M16" i="25"/>
  <c r="H17" i="25"/>
  <c r="I17" i="25"/>
  <c r="J17" i="25"/>
  <c r="K17" i="25"/>
  <c r="L17" i="25"/>
  <c r="M17" i="25"/>
  <c r="H18" i="25"/>
  <c r="I18" i="25"/>
  <c r="J18" i="25"/>
  <c r="K18" i="25"/>
  <c r="L18" i="25"/>
  <c r="M18" i="25"/>
  <c r="H19" i="25"/>
  <c r="I19" i="25"/>
  <c r="J19" i="25"/>
  <c r="K19" i="25"/>
  <c r="L19" i="25"/>
  <c r="M19" i="25"/>
  <c r="H20" i="25"/>
  <c r="I20" i="25"/>
  <c r="J20" i="25"/>
  <c r="K20" i="25"/>
  <c r="L20" i="25"/>
  <c r="M20" i="25"/>
  <c r="H21" i="25"/>
  <c r="I21" i="25"/>
  <c r="J21" i="25"/>
  <c r="K21" i="25"/>
  <c r="L21" i="25"/>
  <c r="M21" i="25"/>
  <c r="H22" i="25"/>
  <c r="I22" i="25"/>
  <c r="J22" i="25"/>
  <c r="K22" i="25"/>
  <c r="L22" i="25"/>
  <c r="M22" i="25"/>
  <c r="H23" i="25"/>
  <c r="I23" i="25"/>
  <c r="J23" i="25"/>
  <c r="K23" i="25"/>
  <c r="L23" i="25"/>
  <c r="M23" i="25"/>
  <c r="H24" i="25"/>
  <c r="I24" i="25"/>
  <c r="J24" i="25"/>
  <c r="K24" i="25"/>
  <c r="L24" i="25"/>
  <c r="M24" i="25"/>
  <c r="H25" i="25"/>
  <c r="I25" i="25"/>
  <c r="J25" i="25"/>
  <c r="K25" i="25"/>
  <c r="L25" i="25"/>
  <c r="M25" i="25"/>
  <c r="H26" i="25"/>
  <c r="I26" i="25"/>
  <c r="J26" i="25"/>
  <c r="K26" i="25"/>
  <c r="L26" i="25"/>
  <c r="M26" i="25"/>
  <c r="H27" i="25"/>
  <c r="I27" i="25"/>
  <c r="J27" i="25"/>
  <c r="K27" i="25"/>
  <c r="L27" i="25"/>
  <c r="M27" i="25"/>
  <c r="H28" i="25"/>
  <c r="I28" i="25"/>
  <c r="J28" i="25"/>
  <c r="K28" i="25"/>
  <c r="L28" i="25"/>
  <c r="M28" i="25"/>
  <c r="H29" i="25"/>
  <c r="I29" i="25"/>
  <c r="J29" i="25"/>
  <c r="K29" i="25"/>
  <c r="L29" i="25"/>
  <c r="M29" i="25"/>
  <c r="H30" i="25"/>
  <c r="I30" i="25"/>
  <c r="J30" i="25"/>
  <c r="K30" i="25"/>
  <c r="L30" i="25"/>
  <c r="M30" i="25"/>
  <c r="H31" i="25"/>
  <c r="I31" i="25"/>
  <c r="J31" i="25"/>
  <c r="K31" i="25"/>
  <c r="L31" i="25"/>
  <c r="M31" i="25"/>
  <c r="H32" i="25"/>
  <c r="I32" i="25"/>
  <c r="J32" i="25"/>
  <c r="K32" i="25"/>
  <c r="L32" i="25"/>
  <c r="M32" i="25"/>
  <c r="H33" i="25"/>
  <c r="I33" i="25"/>
  <c r="J33" i="25"/>
  <c r="K33" i="25"/>
  <c r="L33" i="25"/>
  <c r="M33" i="25"/>
  <c r="H34" i="25"/>
  <c r="I34" i="25"/>
  <c r="J34" i="25"/>
  <c r="K34" i="25"/>
  <c r="L34" i="25"/>
  <c r="M34" i="25"/>
  <c r="H35" i="25"/>
  <c r="I35" i="25"/>
  <c r="J35" i="25"/>
  <c r="K35" i="25"/>
  <c r="L35" i="25"/>
  <c r="M35" i="25"/>
  <c r="H36" i="25"/>
  <c r="I36" i="25"/>
  <c r="J36" i="25"/>
  <c r="K36" i="25"/>
  <c r="L36" i="25"/>
  <c r="M36" i="25"/>
  <c r="I3" i="25"/>
  <c r="J3" i="25"/>
  <c r="K3" i="25"/>
  <c r="L3" i="25"/>
  <c r="M3" i="25"/>
  <c r="I16" i="10" l="1"/>
  <c r="J15" i="10" s="1"/>
  <c r="E10" i="4" s="1"/>
  <c r="F10" i="4" s="1"/>
  <c r="I11" i="18"/>
  <c r="I11" i="10"/>
  <c r="I9" i="10"/>
  <c r="I7" i="10"/>
  <c r="I12" i="10"/>
  <c r="I8" i="14"/>
  <c r="I17" i="14"/>
  <c r="I8" i="18"/>
  <c r="I11" i="14"/>
  <c r="I15" i="14"/>
  <c r="I7" i="18"/>
  <c r="I12" i="14"/>
  <c r="I16" i="14"/>
  <c r="I17" i="18"/>
  <c r="J15" i="18" s="1"/>
  <c r="M10" i="4" s="1"/>
  <c r="I7" i="14"/>
  <c r="I9" i="14"/>
  <c r="I9" i="18"/>
  <c r="I8" i="10"/>
  <c r="A6" i="24"/>
  <c r="A7" i="24"/>
  <c r="A8" i="24"/>
  <c r="A5" i="24"/>
  <c r="A4" i="24"/>
  <c r="A3" i="24"/>
  <c r="A6" i="23"/>
  <c r="A5" i="23"/>
  <c r="A4" i="23"/>
  <c r="A3" i="23"/>
  <c r="A15" i="22"/>
  <c r="A14" i="22"/>
  <c r="A13" i="22"/>
  <c r="A12" i="22"/>
  <c r="A11" i="22"/>
  <c r="A10" i="22"/>
  <c r="A9" i="22"/>
  <c r="A8" i="22"/>
  <c r="A7" i="22"/>
  <c r="A6" i="22"/>
  <c r="A5" i="22"/>
  <c r="A4" i="22"/>
  <c r="A3" i="22"/>
  <c r="A8" i="21"/>
  <c r="A9" i="21"/>
  <c r="A10" i="21"/>
  <c r="A7" i="21"/>
  <c r="A6" i="21"/>
  <c r="A5" i="21"/>
  <c r="A4" i="21"/>
  <c r="A3" i="21"/>
  <c r="A7" i="20"/>
  <c r="A10" i="20"/>
  <c r="A9" i="20"/>
  <c r="A8" i="20"/>
  <c r="A6" i="20"/>
  <c r="A5" i="20"/>
  <c r="A4" i="20"/>
  <c r="A3" i="20"/>
  <c r="A6" i="19"/>
  <c r="A12" i="19"/>
  <c r="A11" i="19"/>
  <c r="A10" i="19"/>
  <c r="A9" i="19"/>
  <c r="A8" i="19"/>
  <c r="A7" i="19"/>
  <c r="A5" i="19"/>
  <c r="A4" i="19"/>
  <c r="A3" i="19"/>
  <c r="J11" i="18"/>
  <c r="M9" i="4" s="1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4" i="17"/>
  <c r="A5" i="17"/>
  <c r="A6" i="17"/>
  <c r="A8" i="17"/>
  <c r="A9" i="17"/>
  <c r="A10" i="17"/>
  <c r="A11" i="17"/>
  <c r="A12" i="17"/>
  <c r="A13" i="17"/>
  <c r="A14" i="17"/>
  <c r="A15" i="17"/>
  <c r="A16" i="17"/>
  <c r="A17" i="17"/>
  <c r="A18" i="17"/>
  <c r="A7" i="17"/>
  <c r="A3" i="17"/>
  <c r="A7" i="16"/>
  <c r="A6" i="16"/>
  <c r="A5" i="16"/>
  <c r="A4" i="16"/>
  <c r="A3" i="16"/>
  <c r="A7" i="15"/>
  <c r="A6" i="15"/>
  <c r="A5" i="15"/>
  <c r="A4" i="15"/>
  <c r="A3" i="15"/>
  <c r="B14" i="32" a="1"/>
  <c r="B14" i="32" l="1"/>
  <c r="J11" i="10"/>
  <c r="E9" i="4" s="1"/>
  <c r="F9" i="4" s="1"/>
  <c r="J7" i="14"/>
  <c r="I8" i="4" s="1"/>
  <c r="J8" i="4" s="1"/>
  <c r="J7" i="10"/>
  <c r="J15" i="14"/>
  <c r="I10" i="4" s="1"/>
  <c r="J11" i="14"/>
  <c r="I9" i="4" s="1"/>
  <c r="J9" i="4" s="1"/>
  <c r="J7" i="18"/>
  <c r="K11" i="18"/>
  <c r="M11" i="18" s="1"/>
  <c r="B10" i="29"/>
  <c r="K15" i="10"/>
  <c r="M15" i="10" s="1"/>
  <c r="K15" i="18"/>
  <c r="M15" i="18" s="1"/>
  <c r="E8" i="4" l="1"/>
  <c r="F8" i="4" s="1"/>
  <c r="K7" i="18"/>
  <c r="M7" i="18" s="1"/>
  <c r="M8" i="4"/>
  <c r="D8" i="29" s="1"/>
  <c r="K11" i="14"/>
  <c r="M11" i="14" s="1"/>
  <c r="C9" i="29"/>
  <c r="B9" i="29"/>
  <c r="K11" i="10"/>
  <c r="M11" i="10" s="1"/>
  <c r="K7" i="10"/>
  <c r="M7" i="10" s="1"/>
  <c r="C8" i="29"/>
  <c r="K7" i="14"/>
  <c r="M7" i="14" s="1"/>
  <c r="K15" i="14"/>
  <c r="M15" i="14" s="1"/>
  <c r="C10" i="29"/>
  <c r="J10" i="4"/>
  <c r="D10" i="29"/>
  <c r="N10" i="4"/>
  <c r="D9" i="29"/>
  <c r="N9" i="4"/>
  <c r="B8" i="29" l="1"/>
  <c r="N8" i="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<sst xmlns="http://schemas.openxmlformats.org/spreadsheetml/2006/main" count="1225" uniqueCount="357">
  <si>
    <t>Transparência</t>
  </si>
  <si>
    <t>Integridade</t>
  </si>
  <si>
    <t>Participação</t>
  </si>
  <si>
    <t>Nível 1</t>
  </si>
  <si>
    <t>Nível 2</t>
  </si>
  <si>
    <t>Nível 3</t>
  </si>
  <si>
    <t>Clique no ícone</t>
  </si>
  <si>
    <t>acima para voltar</t>
  </si>
  <si>
    <t>TRANSPARÊNCIA</t>
  </si>
  <si>
    <t>INTEGRIDADE</t>
  </si>
  <si>
    <t>PARTICIPAÇÃO</t>
  </si>
  <si>
    <t>a essa aba.</t>
  </si>
  <si>
    <t>UF:</t>
  </si>
  <si>
    <t>São Paulo (SP)</t>
  </si>
  <si>
    <t>Município:</t>
  </si>
  <si>
    <t>Código IBGE do Município:</t>
  </si>
  <si>
    <t>Clique nos itens das tabelas ao lado para navegar.</t>
  </si>
  <si>
    <t>O preenchimento deve ser feito por nível.</t>
  </si>
  <si>
    <t>Plano de Ação</t>
  </si>
  <si>
    <t>Versão para impressão</t>
  </si>
  <si>
    <t>Clique aqui para ver o gráfico por níveis</t>
  </si>
  <si>
    <t>Em caso de dúvidas, procure a CGU em seu Estado.</t>
  </si>
  <si>
    <t>www.cgu.gov.br</t>
  </si>
  <si>
    <t>ao menu principal</t>
  </si>
  <si>
    <t>Nível I</t>
  </si>
  <si>
    <t>Cumprimento das obrigações de transparência da Lei de Responsabilidade Fiscal.</t>
  </si>
  <si>
    <t>Nível II</t>
  </si>
  <si>
    <t>Nível III</t>
  </si>
  <si>
    <t>TRANSPARÊNCIA - NÍVEL 1</t>
  </si>
  <si>
    <t>Autoavaliação</t>
  </si>
  <si>
    <t>Município</t>
  </si>
  <si>
    <t>Eixo</t>
  </si>
  <si>
    <t>Nível</t>
  </si>
  <si>
    <t>Item</t>
  </si>
  <si>
    <t>Sub-item</t>
  </si>
  <si>
    <t>Implantado?</t>
  </si>
  <si>
    <t>Deseja incluir no Plano de Ação</t>
  </si>
  <si>
    <t>Solução</t>
  </si>
  <si>
    <t>Periodo de Execução</t>
  </si>
  <si>
    <t>Data limite</t>
  </si>
  <si>
    <t>Servidor Responsável</t>
  </si>
  <si>
    <t>Observações</t>
  </si>
  <si>
    <t>Não</t>
  </si>
  <si>
    <t>TRANSPARÊNCIA - NÍVEL 2</t>
  </si>
  <si>
    <t xml:space="preserve"> </t>
  </si>
  <si>
    <t>TRANSPARÊNCIA - NÍVEL 3</t>
  </si>
  <si>
    <t>INTEGRIDADE - NÍVEL 1</t>
  </si>
  <si>
    <t>INTEGRIDADE - NÍVEL 2</t>
  </si>
  <si>
    <t>INTEGRIDADE - NÍVEL 3</t>
  </si>
  <si>
    <t>PARTICIPAÇÃO - NÍVEL 1</t>
  </si>
  <si>
    <t>PARTICIPAÇÃO - NÍVEL 2</t>
  </si>
  <si>
    <t>PARTICIPAÇÃO - NÍVEL 3</t>
  </si>
  <si>
    <t>TODOS</t>
  </si>
  <si>
    <t>CodigoIBGE</t>
  </si>
  <si>
    <t>UF</t>
  </si>
  <si>
    <t>Selecione o filtro "Sim" abaixo.</t>
  </si>
  <si>
    <t>Anexo - Plano de Ação - Termo de Adesão</t>
  </si>
  <si>
    <t>Ente:</t>
  </si>
  <si>
    <t>Governo Municipal</t>
  </si>
  <si>
    <t>Nome:</t>
  </si>
  <si>
    <t xml:space="preserve">Este anexo é parte integrante do Termo de Adesão ao Programa Time Brasil da Controladoria-Geral da União.
O presente documento traz os subitens constantes no Plano de Ação pactuado entre o ente e à CGU. </t>
  </si>
  <si>
    <t>Soluções Pactuadas:</t>
  </si>
  <si>
    <t>(Nome Autoridade)</t>
  </si>
  <si>
    <t>(Cargo)</t>
  </si>
  <si>
    <t>Particiapação</t>
  </si>
  <si>
    <t>Início das frases:</t>
  </si>
  <si>
    <t>O seu município/estado atingiu</t>
  </si>
  <si>
    <t>Frase caso 0%:</t>
  </si>
  <si>
    <t>Aguardando preenchimento.</t>
  </si>
  <si>
    <t>Transparência ( T )</t>
  </si>
  <si>
    <t>1 a 10%</t>
  </si>
  <si>
    <t>11% a 40%</t>
  </si>
  <si>
    <t>41% a 70%</t>
  </si>
  <si>
    <t>71% a 100%</t>
  </si>
  <si>
    <t>Regulamentação local da Lei de Acesso à Informação.</t>
  </si>
  <si>
    <t>do Nível I (básico) de Transparência. É necessário melhorar o desempenho em Transparência. Verifique o conteúdo disponível nas Trilhas TIP sobre esse tema.</t>
  </si>
  <si>
    <t>do Nível I (básico) de Transparência. É preciso um esforço maior na área de Transparência. Consulte o material gratuito disponível nas Trilhas TIP.</t>
  </si>
  <si>
    <t>do Nível I (básico) de Transparência. Esse é o caminho certo, mas avanços ainda devem ser feitos. Considere a adesão ao Time Brasil.</t>
  </si>
  <si>
    <t>do Nível I (básico) de Transparência. Parabéns, verifique se há algo a melhorar no nível I e vamos trabalhar o nível II de Transparência.</t>
  </si>
  <si>
    <t>Implementação da Lei de Acesso à Informação.</t>
  </si>
  <si>
    <t>Divulgação da agenda de trabalho, reuniões e viagens das autoridades.</t>
  </si>
  <si>
    <t>do Nível II (intermediário) de Transparência. O compromisso com a Transparência deve ser prioritário para a Administração.</t>
  </si>
  <si>
    <t>do Nível II (intermediário) de Transparência. O tema precisa ser aprofundado na sua Administração.</t>
  </si>
  <si>
    <t>do Nível II (intermediário) de Transparência. Sua Administração pode aprimorar esse resultado. Informe-se sobre as condições de adesão ao Time Brasil.</t>
  </si>
  <si>
    <t>do Nível II (intermediário) de Transparência. Excelente, certifique-se de que está tudo funcionando nos níveis I e II para passar ao nível III de Transparência.</t>
  </si>
  <si>
    <t>Divulgação de informações patrimoniais e acompanhamento online das obras (execução, valores e situação atual).</t>
  </si>
  <si>
    <t>Avaliação periódica sobre transparência, feita pela autoridade responsável pela Lei de Acesso à Informação.</t>
  </si>
  <si>
    <t>Conscientização das partes envolvidas sobre transparência e acesso à informação.</t>
  </si>
  <si>
    <t xml:space="preserve">do Nível III (avançado) de Transparência. Aspectos importantes podem ser implementados. </t>
  </si>
  <si>
    <t>do Nível III (avançado) de Transparência. O aprimoramento contínuo exige dedicação.</t>
  </si>
  <si>
    <t>do Nível III (avançado) de Transparência. A sua trajetória parece exemplar, o Time Brasil pode auxiliá-lo.</t>
  </si>
  <si>
    <t>do Nível III (avançado) de Transparência. Implementar os três níveis é uma grande conquista. Assegure-se de que as realizações são sustentáveis e considere aderir ao Time Brasil para replicar sua experiência.</t>
  </si>
  <si>
    <t>Regulamentação da Política de Dados Abertos.</t>
  </si>
  <si>
    <t>Ampliação das informações divulgadas no Portal da Transparência, adicionais às exigidas por lei.</t>
  </si>
  <si>
    <t>Integridade ( I )</t>
  </si>
  <si>
    <t>Implantação das funções de Controladoria (auditoria, correição, ouvidoria, transparência/prevenção da corrupção).</t>
  </si>
  <si>
    <t>do Nível I (básico) de Integridade. É necessário melhorar o desempenho em Integridade. Verifique o conteúdo disponível nas Trilhas TIP sobre esse tema.</t>
  </si>
  <si>
    <t>do Nível I (básico) de Integridade. É preciso um esforço maior na área de Integridade. Consulte o material gratuito disponível nas Trilhas TIP.</t>
  </si>
  <si>
    <t>do Nível I (básico) de Integridade. Esse é o caminho certo, mas avanços ainda devem ser feitos. Considere a adesão ao Time Brasil.</t>
  </si>
  <si>
    <t>do Nível I (básico) de Integridade. Parabéns, verifique se há algo a melhorar no nível I e vamos trabalhar o nível II de Integridade.</t>
  </si>
  <si>
    <t>Regulamentação local sobre código de ética e estatuto dos servidores públicos.</t>
  </si>
  <si>
    <t>Regulamentação local sobre proibição do nepotismo e sobre conflito de interesses.</t>
  </si>
  <si>
    <t>Implantação da gestão de riscos.</t>
  </si>
  <si>
    <t>do Nível II (intermediário) de Integridade. O compromisso com a Integriadade deve ser prioritário para a Administração.</t>
  </si>
  <si>
    <t>do Nível II (intermediário) de Integridade. O tema precisa ser aprofundado na sua Administração.</t>
  </si>
  <si>
    <t>do Nível II (intermediário) de Integridade. Sua Administração pode aprimorar esse resultado. Informe-se sobre as condições de adesão ao Time Brasil.</t>
  </si>
  <si>
    <t>do Nível II (intermediário) de Integridade. Excelente, certifique-se de que está tudo funcionando nos níveis I e II para passar ao nível III de Integridade.</t>
  </si>
  <si>
    <t>Elaboração de manuais contendo os principais procedimentos administrativos.</t>
  </si>
  <si>
    <t>Existência de unidade para apurar irregularidades cometidas por agentes públicos.</t>
  </si>
  <si>
    <t>Existência de unidade para apurar responsabilidade de pessoas jurídicas pela prática de atos contra a administração pública.</t>
  </si>
  <si>
    <t xml:space="preserve">do Nível III (avançado) de Integridade. Aspectos importantes podem ser implementados. </t>
  </si>
  <si>
    <t>do Nível III (avançado) de Integridade. O aprimoramento contínuo exige dedicação.</t>
  </si>
  <si>
    <t>do Nível III (avançado) de Integridade. A sua trajetória parece exemplar, o Time Brasil pode auxiliá-lo.</t>
  </si>
  <si>
    <t>do Nível III (avançado) de Integridade. Implementar os três níveis é uma grande conquista. Assegure-se de que as realizações são sustentáveis e considere aderir ao Time Brasil para replicar sua experiência.</t>
  </si>
  <si>
    <t>Autoridades comunicam às organizações e à população acerca das iniciativas de integridade, ressaltando sua importância e demonstrando boas práticas.</t>
  </si>
  <si>
    <t>Implantação do programa de integridade.</t>
  </si>
  <si>
    <t>Participação ( P )</t>
  </si>
  <si>
    <t>Funcionamento e fortalecimento dos Conselhos de Políticas Públicas obrigatórios, incluindo o treinamento dos conselheiros.</t>
  </si>
  <si>
    <t>do Nível I (básico) de Participação. É necessário melhorar o desempenho em Participação. Verifique o conteúdo disponível nas Trilhas TIP sobre esse tema.</t>
  </si>
  <si>
    <t>do Nível I (básico) de Participação. É preciso um esforço maior na área de Participação. Consulte o material gratuito disponível nas Trilhas TIP.</t>
  </si>
  <si>
    <t>do Nível I (básico) de Participação. Esse é o caminho certo, mas avanços ainda devem ser feitos. Considere a adesão ao Time Brasil.</t>
  </si>
  <si>
    <t>do Nível I (básico) de Participação. Parabéns, verifique se há algo a melhorar no nível I e vamos trabalhar o nível II de Participação.</t>
  </si>
  <si>
    <t>Existência de instrumentos de participação (audiências e consultas públicas) e canais de comunicação com os cidadãos (redes sociais, fale conosco e Fala.BR).</t>
  </si>
  <si>
    <t xml:space="preserve">Regulamentação e implementação da Lei dos Usuários de Serviços Públicos. </t>
  </si>
  <si>
    <t xml:space="preserve">Capacitação da sociedade civil em temas de controle interno e controle social e divulgação dos resultados dos trabalhos realizados por auditoria interna e externa. </t>
  </si>
  <si>
    <t>do Nível II (intermediário) de Participação. O compromisso com a Participação deve ser prioritário para a Administração.</t>
  </si>
  <si>
    <t>do Nível II (intermediário) de Participação. O tema precisa ser aprofundado na sua Administração.</t>
  </si>
  <si>
    <t>do Nível II (intermediário) de Participação. Sua Administração pode aprimorar esse resultado. Informe-se sobre as condições de adesão ao Time Brasil.</t>
  </si>
  <si>
    <t>do Nível II (intermediário) de Participação. Excelente, certifique-se de que está tudo funcionando nos níveis I e II para passar ao nível III de Participação.</t>
  </si>
  <si>
    <t>Promoção de atividades educativas sobre transparência, ética, cidadania e controle social voltadas ao público em geral e específicas ao público infanto-juvenil.</t>
  </si>
  <si>
    <t>Realização de campanhas, treinamentos e capacitações para os servidores e comunidade sobre transparência e acesso à informação.</t>
  </si>
  <si>
    <t>Funcionamento dos Conselhos de Políticas Públicas facultativos.</t>
  </si>
  <si>
    <t xml:space="preserve">do Nível III (avançado) de Participação. Aspectos importantes podem ser implementados. </t>
  </si>
  <si>
    <t>do Nível III (avançado) de Participação. O aprimoramento contínuo exige dedicação.</t>
  </si>
  <si>
    <t>do Nível III (avançado) de Participação. A sua trajetória parece exemplar, o Time Brasil pode auxiliá-lo.</t>
  </si>
  <si>
    <t>do Nível III (avançado) de Participação. Implementar os três níveis é uma grande conquista. Assegure-se de que as realizações são sustentáveis e considere aderir ao Time Brasil para replicar sua experiência.</t>
  </si>
  <si>
    <t>Estabelecimento de uma política de comunicação com os cidadãos.</t>
  </si>
  <si>
    <t>Implantação de um Plano de Governo Aberto.</t>
  </si>
  <si>
    <t>UFs:</t>
  </si>
  <si>
    <t>Implantado</t>
  </si>
  <si>
    <t>Sim</t>
  </si>
  <si>
    <t>Acre (AC)</t>
  </si>
  <si>
    <t>Aprimorar</t>
  </si>
  <si>
    <t>Alagoas (AL)</t>
  </si>
  <si>
    <t>Amapá (AP)</t>
  </si>
  <si>
    <t>Amazonas (AM)</t>
  </si>
  <si>
    <t>Monitoramento</t>
  </si>
  <si>
    <t>Executado</t>
  </si>
  <si>
    <t>Bahia (BA)</t>
  </si>
  <si>
    <t>Repactuado</t>
  </si>
  <si>
    <t>Ceará (CE)</t>
  </si>
  <si>
    <t>Não Executado</t>
  </si>
  <si>
    <t>Distrito Federal (DF)</t>
  </si>
  <si>
    <t>Espírito Santo (ES)</t>
  </si>
  <si>
    <t>Incluir</t>
  </si>
  <si>
    <t>Goiás (GO)</t>
  </si>
  <si>
    <t>Maranhão (MA)</t>
  </si>
  <si>
    <t>Mato Grosso (MT)</t>
  </si>
  <si>
    <t>Filtro tabela</t>
  </si>
  <si>
    <t>Mato Grosso do Sul (MS)</t>
  </si>
  <si>
    <t>Minas Gerais (MG)</t>
  </si>
  <si>
    <t>Pará (PA)</t>
  </si>
  <si>
    <t>Paraíba (PB)</t>
  </si>
  <si>
    <t>Paraná (PR)</t>
  </si>
  <si>
    <t>Pernambuco (PE)</t>
  </si>
  <si>
    <t>Piauí (PI)</t>
  </si>
  <si>
    <t>Rio de Janeiro (RJ)</t>
  </si>
  <si>
    <t>Rio Grande do Norte (RN)</t>
  </si>
  <si>
    <t>Rio Grande do Sul (RS)</t>
  </si>
  <si>
    <t>Rondônia (RO)</t>
  </si>
  <si>
    <t>Roraima (RR)</t>
  </si>
  <si>
    <t>Governo Estadual</t>
  </si>
  <si>
    <t>Santa Catarina (SC)</t>
  </si>
  <si>
    <t>Sergipe (SE)</t>
  </si>
  <si>
    <t>Tocantins (TO)</t>
  </si>
  <si>
    <t>Alterações nos itens devem ocorrer nessa aba. Alterações nos sub-itens na aba "Sub-itens".</t>
  </si>
  <si>
    <t>Implantação de funções de Controladoria Pública.</t>
  </si>
  <si>
    <t>Código de ética e estatuto dos servidores públicos.</t>
  </si>
  <si>
    <t>Nepotismo e conflito de interesses.</t>
  </si>
  <si>
    <t>Regulamentação e implementação da Lei dos Usuários de Serviços Públicos.</t>
  </si>
  <si>
    <t>Implantação de gestão de riscos.</t>
  </si>
  <si>
    <t>Capacitação da sociedade civil em temas de controle interno e controle social e divulgação dos resultados dos trabalhos realizados por auditoria interna e externa.</t>
  </si>
  <si>
    <t>Elaboração de manuais e treinamentos.</t>
  </si>
  <si>
    <t>Sistemas informatizados.</t>
  </si>
  <si>
    <t>Apuração de responsabilidade de pessoas jurídicas.</t>
  </si>
  <si>
    <t>Comunicação.</t>
  </si>
  <si>
    <t>Programas de integridade.</t>
  </si>
  <si>
    <t>Alterações nos Sub-itens devem ocorrer nessa aba. Favor limitar o tamanho do texto dos Sub-itens</t>
  </si>
  <si>
    <t>Caso apareça #VALOR! em uma tabela, possivelmente o texto está longo demais. (255 caract)</t>
  </si>
  <si>
    <t>Transparência ( T1 ) - 34 itens</t>
  </si>
  <si>
    <t>Integridade ( I1 ) - 10 itens</t>
  </si>
  <si>
    <r>
      <t xml:space="preserve">Participação ( P1 ) </t>
    </r>
    <r>
      <rPr>
        <sz val="14"/>
        <color theme="1"/>
        <rFont val="Calibri"/>
        <family val="2"/>
        <scheme val="minor"/>
      </rPr>
      <t>- 13 itens</t>
    </r>
  </si>
  <si>
    <t>O ente regulamentou o Serviço de Informação ao Cidadão (SIC) presencial e pela Internet (e-SIC).</t>
  </si>
  <si>
    <t>O ente nomeou e divulgou o nome da autoridade responsável pela implementação da LAI.</t>
  </si>
  <si>
    <t>O ente divulga informações como número, data, valor e objeto do empenho, liquidação e pagamento, assim como a pessoa física ou jurídica beneficiária do pagamento, com o respectivo empenho de referência.</t>
  </si>
  <si>
    <t>Existe um setor, equipe ou pessoa designada para realizar atividades de auditoria interna?</t>
  </si>
  <si>
    <t>A comissão de ética é formalmente constituída? Ela possui estrutura adequada para atuação?</t>
  </si>
  <si>
    <t>Existe regulamentação local que proíba o nepotismo?</t>
  </si>
  <si>
    <t>O ente mantém em funcionamento o Conselho de Acompanhamento e Controle Social do FUNDEB, Conselho de Assistência Social, Conselho de Saúde, Conselho do Idoso, Conselho da Criança e do Adolescente e Conselho de Habitação.</t>
  </si>
  <si>
    <t>O ente realiza audiências públicas para a elaboração do PPA/LDO/LOA; do orçamento participativo; da prestação de contas anual dos gestores; e para o debate de outros assuntos.</t>
  </si>
  <si>
    <t>O ente proporciona a oportunidade de anonimato ao denunciante, caso ele assim prefira e, caso o denunciante queira se identificar, há obrigatoriedade de informá-lo que eventualmente a sua identificação pode se tornar pública ao final da investigação.</t>
  </si>
  <si>
    <t>O ente regulamentou a classificação de sigilo por autoridade ou Comissão de Reavaliação de Informações Sigilosas e a responsabilização pelo descumprimento dos regramentos estabelecidos.</t>
  </si>
  <si>
    <t>O ente possui Sistema Eletrônico de Serviço de Informação ao Cidadão (e-SIC) e atendimento presencial com divulgação do seu endereço, telefone, horário de atendimento e colaboradores responsáveis.</t>
  </si>
  <si>
    <t>O ente divulga informações como classificação orçamentária, especificando a unidade orçamentária, a função, a subfunção, a natureza da despesa e a fonte dos recursos.</t>
  </si>
  <si>
    <t>Existe um setor, equipe ou pessoa designada para realizar atividades de investigação e processo disciplinar de agentes públicos?</t>
  </si>
  <si>
    <t>Existe um Estatuto dos Servidores Públicos ou normativo equivalente que disciplina o regime jurídico, assim como direitos e proibições?</t>
  </si>
  <si>
    <t>As situações que caracterizem conflitos de interesses estão previstas nos códigos de ética e de conduta dos servidores públicos ou em outra legislação?</t>
  </si>
  <si>
    <t>O ente divulga na Internet a estrutura, o funcionamento, as reuniões, documentos e atos dos conselhos e como o cidadão pode ser conselheiro.</t>
  </si>
  <si>
    <t>O ente realiza consultas públicas setorizadas, divididas por temas (saúde, ensino, assistência social, etc.), divulgadas amplamente e com prazo adequado à participação.</t>
  </si>
  <si>
    <t>O ente regulamenta, utiliza e acompanha a Carta de Serviços ao Usuário, por meio de avaliação da efetividade e dos níveis de satisfação dos serviços prestados.</t>
  </si>
  <si>
    <t>O ente regulamentou as instâncias recursais.</t>
  </si>
  <si>
    <t>O ente possibilita o acompanhamento do pedido de acesso à informação por número de protocolo.</t>
  </si>
  <si>
    <t>O ente disponibiliza cópia integral dos convênios, termos de parcerias, acordos, ajustes ou instrumentos congêneres realizados com entidades privadas sem fins lucrativos, respectivos aditivos e relatórios finais de prestação de contas.</t>
  </si>
  <si>
    <t>Existe um setor, equipe ou pessoa designada para realizar atividades de ouvidoria?</t>
  </si>
  <si>
    <t>Existe alguma vedação formal para recebimento de presentes oferecidos a servidores públicas por pessoa, empresa ou entidade que tenha interesse em suas decisões?</t>
  </si>
  <si>
    <t>O ente realiza treinamentos e capacitações dirigidas aos conselheiros.</t>
  </si>
  <si>
    <t>O ente transcreve as audiências e consultas públicas em atas (debates, decisões, encaminhamentos, documentos finais).</t>
  </si>
  <si>
    <t xml:space="preserve"> O ente possui setor responsável por receber as manifestações dos usuários de serviço público, no caso da não existência da Ouvidoria.</t>
  </si>
  <si>
    <t>O ente expõe a regulamentação da Lei de Acesso à Informação – LAI, Lei n° 12.527/2011 em seu site, em local de fácil acesso.</t>
  </si>
  <si>
    <t>O ente possibilita o registro de reclamação por omissão de resposta ao pedido de acesso à informação e promove a possibilidade efetiva de recurso à decisão sobre o acesso à informação no sistema eletrônico.</t>
  </si>
  <si>
    <t>O ente divulga informações como a relação dos seus agentes públicos, com a indicação do cargo ou função e remuneração individualizada e nominal, e relação dos beneficiários de diárias, com período, valor das diárias pagas, motivo do afastamento e destino.</t>
  </si>
  <si>
    <t>Existe um setor, equipe ou pessoa designada para coordenar atividades de transparência pública e de prevenção à corrupção?</t>
  </si>
  <si>
    <t>O ente divulga os resultados das audiências e consultas públicas na Internet.</t>
  </si>
  <si>
    <t>O ente regulamentou a Lei do Usuário do Serviço Público.</t>
  </si>
  <si>
    <t>O ente publica no site o relatório estatístico dos pedidos de acesso à informação, pelo menos com periodicidade mensal..</t>
  </si>
  <si>
    <t>O ente divulga a natureza de suas receitas.</t>
  </si>
  <si>
    <t>Existe acesso e atualização do Cadastro Nacional de Empresas Inidôneas e Suspensas (CEIS) e do Cadastro Nacional de Empresas Punidas (CNEP)?</t>
  </si>
  <si>
    <t>O ente interage com os cidadãos por meio de redes sociais (Facebook, Twitter, Instagram etc).</t>
  </si>
  <si>
    <t>O ente publica no site as respostas às perguntas mais frequentes, preservando-se a identidade do solicitante.</t>
  </si>
  <si>
    <t>O ente divulga a origem de suas receitas.</t>
  </si>
  <si>
    <t>O ente disponibiliza ao cidadão sistema eletrônico de ouvidoria, a exemplo do e-OUV, e divulga as instruções sobre a utilização dos sistemas e softwares disponibilizados ao cidadão (tais como e-SIC, e-OUV e outros).</t>
  </si>
  <si>
    <t>O ente publica os pedidos de acesso à informação e respectivas respostas, preservando-se a identidade do solicitante, assim como as decisões em nível de recurso.</t>
  </si>
  <si>
    <t>O ente divulga previsão dos valores da receita.</t>
  </si>
  <si>
    <t>O ente divulga em seu site a estrutura organizacional e competências das Unidades, titulares de cargos de direção superior, com os respectivos currículos, endereço, telefone e e-mail das Unidades, com o horário de atendimento ao público.</t>
  </si>
  <si>
    <t>O ente divulga os valores da arrecadação, inclusive recursos extraordinários, repasses e transferências dos estados e da União.</t>
  </si>
  <si>
    <r>
      <t xml:space="preserve">Integridade ( I2 ) </t>
    </r>
    <r>
      <rPr>
        <sz val="12"/>
        <color rgb="FF000000"/>
        <rFont val="Calibri"/>
        <family val="2"/>
      </rPr>
      <t>- 8 itens</t>
    </r>
  </si>
  <si>
    <r>
      <t xml:space="preserve">Participação ( P2 ) </t>
    </r>
    <r>
      <rPr>
        <sz val="12"/>
        <color theme="1"/>
        <rFont val="Calibri"/>
        <family val="2"/>
        <scheme val="minor"/>
      </rPr>
      <t>- 4 itens</t>
    </r>
  </si>
  <si>
    <t>O ente divulga na Internet as políticas e programas, ações e projetos de saúde, educação, assistência social e segurança, pelo menos.</t>
  </si>
  <si>
    <t>O ente disponibiliza a prestação de contas (relatório de gestão) do ano anterior e o respectivo parecer prévio.</t>
  </si>
  <si>
    <t>O ente disponibiliza em seu site os serviços oferecidos ao cidadão, relacionados às áreas de saúde, educação, assistência social e segurança, pelo menos.</t>
  </si>
  <si>
    <t>O ente disponibiliza o Relatório Resumido da Execução Orçamentária (RREO) dos últimos 6 meses.</t>
  </si>
  <si>
    <t>Existe algum levantamento dos riscos em processos administrativos sensíveis a fraude e corrupção, com a implementação ou reavaliação de controles internos para redução dos riscos avaliados?</t>
  </si>
  <si>
    <t>Existe um Manual de Gestão de Transferências Voluntárias, ou documento equivalente, que estabelece os procedimentos necessários à celebração, execução e prestação de contas dos ajustes celebrados com a União?</t>
  </si>
  <si>
    <t>Existe algum sistema informatizado para controle de processos e penalidades cometidas por agentes públicos?</t>
  </si>
  <si>
    <t>O ente promove capacitação para a sociedade civil em temas de controle interno.</t>
  </si>
  <si>
    <t>O ente promove atividades educativas sobre transparência, ética, cidadania e controle social voltadas ao público em geral e específicas ao público infanto-juvenil.</t>
  </si>
  <si>
    <t>O ente realiza campanhas educacionais e publicitárias, treinamentos e capacitações para os servidores e comunidade local sobre transparência e o direito de acesso à informação.</t>
  </si>
  <si>
    <t>O ente realiza processo seletivo formal e transparente para seus cargos, com divulgação dos editais e resultados, inclusive para os cargos de direção e/ou cargos considerados vulneráveis à fraude e corrupção.</t>
  </si>
  <si>
    <t>O ente disponibiliza o Relatório de Gestão Fiscal (RGF) dos últimos 6 meses.</t>
  </si>
  <si>
    <t>Há uma metodologia e plano de ação para gestão de riscos de fraude e corrupção?</t>
  </si>
  <si>
    <t>Existe um Manual de Gestão de Patrimônio com os procedimentos administrativos necessários ao controle patrimonial de bens móveis e imóveis?</t>
  </si>
  <si>
    <t>Existe sistema informatizado que auxilie o controle de gastos das atividades de auditoria?</t>
  </si>
  <si>
    <t>O ente divulga os resultados dos trabalhos realizados por auditoria interna e externa.</t>
  </si>
  <si>
    <t>O ente divulga seu Plano Diretor no site oficial.</t>
  </si>
  <si>
    <t>O ente disponibiliza o Plano Plurianual (PPA), a Lei de Diretrizes Orçamentárias (LDO) e a Lei Orçamentária Anual (LOA) em seu site, seus objetivos estratégicos, indicadores, metas, prazos e efetividade dos resultados alcançados.</t>
  </si>
  <si>
    <t>Existe um núcleo de gestão de riscos e uma instância supervisora para monitorar riscos e controles?</t>
  </si>
  <si>
    <t>São realizados treinamentos regulares de servidores acerca de seu regime jurídico, direitos e proibições?</t>
  </si>
  <si>
    <t>O ente publica tabela com o padrão remuneratório dos cargos e funções e tabela com os valores das diárias dentro do Estado, fora do Estado e fora do país, conforme legislação local.</t>
  </si>
  <si>
    <t>O ente disponibiliza na íntegra os editais de licitação em versão digital para visualização ou impressão à distância por possíveis interessados.</t>
  </si>
  <si>
    <r>
      <t xml:space="preserve">Participação ( P3 ) </t>
    </r>
    <r>
      <rPr>
        <sz val="12"/>
        <color theme="1"/>
        <rFont val="Calibri"/>
        <family val="2"/>
        <scheme val="minor"/>
      </rPr>
      <t>- 6 itens</t>
    </r>
  </si>
  <si>
    <t>O ente divulga na Internet as atas da comissão de licitação, incluindo os resultados.</t>
  </si>
  <si>
    <r>
      <t xml:space="preserve">Integridade ( I3 ) </t>
    </r>
    <r>
      <rPr>
        <sz val="12"/>
        <color rgb="FF000000"/>
        <rFont val="Calibri"/>
        <family val="2"/>
      </rPr>
      <t>- 8 itens</t>
    </r>
  </si>
  <si>
    <t>O ente divulga informações atualizadas sobre seus editais (número, ano, modalidade, objeto e situação) e processos licitatórios (incluindo dispensa e inexigibilidade).</t>
  </si>
  <si>
    <t>O ente mantém Conselhos de outras políticas públicas facultativos, importantes para a comunidade local.</t>
  </si>
  <si>
    <t>O ente tem uma política de comunicação com os cidadãos.</t>
  </si>
  <si>
    <t>O ente destacou Grupo de Trabalho da sociedade civil para interlocução na elaboração, implementação e monitoramento de compromissos de Governo Aberto.</t>
  </si>
  <si>
    <t>O ente divulga informações atualizadas sobre os contratos firmados, incluindo número, ano, valor, objeto, favorecido, vigência, licitação de origem e conteúdo integral do documento.</t>
  </si>
  <si>
    <t>Existe unidade organizacional para apurar responsabilidade de pessoas jurídicas pela prática de atos contra a administração pública?</t>
  </si>
  <si>
    <t>A alta direção dos órgãos e entidades públicas comunica às demais organizações acerca das iniciativas de integridade, ressaltando sua importância e demonstrando boas práticas?</t>
  </si>
  <si>
    <t>Órgãos e entidades foram selecionados para implementar Programas de Integridade?</t>
  </si>
  <si>
    <t>O ente possui metodologia para co-criação de ações para Governo Aberto.</t>
  </si>
  <si>
    <t>O ente divulga relatórios em formato de dados abertos sobre acompanhamento de programas, obras, gestão fiscal, receitas e despesas em formato aberto.</t>
  </si>
  <si>
    <t>Existe sistema informatizado para controle de processos e penalidades cometidas por pessoas jurídicas?</t>
  </si>
  <si>
    <t>Os programas de integridade dos órgãos e entidades públicas são amplamente divulgados para a população?</t>
  </si>
  <si>
    <t>Nos órgãos e entidades selecionados houve verificação da adequação das funções relacionadas à integridade e da necessidade de medidas para sua instituição ou aprimoramento?</t>
  </si>
  <si>
    <t>O ente executa os compromissos assumidos no Plano de Governo Aberto.</t>
  </si>
  <si>
    <t>Houve elaboração e aprovação de uma primeira versão do plano de integridade nos órgãos e entidades selecionados?</t>
  </si>
  <si>
    <t>O ente possui metodologia de monitoramento da execução das ações para Governo Aberto.</t>
  </si>
  <si>
    <r>
      <t xml:space="preserve">Transparência ( T2 ) </t>
    </r>
    <r>
      <rPr>
        <sz val="12"/>
        <color theme="1"/>
        <rFont val="Calibri"/>
        <family val="2"/>
        <scheme val="minor"/>
      </rPr>
      <t>- 5 itens</t>
    </r>
  </si>
  <si>
    <t>Os programas de integridade nos órgãos e entidades selecionados são monitorados e atualizados periodicamente?</t>
  </si>
  <si>
    <t>O ente possui regulamentação da divulgação das agendas diárias das autoridades.</t>
  </si>
  <si>
    <t>O ente divulga em seu site informações sobre administração do patrimônio público, incluindo dados sobre imóveis, veículos e bens.</t>
  </si>
  <si>
    <t>O ente publica periodicamente a avaliação interna sobre a transparência, feita pela autoridade responsável pela Lei de Acesso à Informação.</t>
  </si>
  <si>
    <t>O ente divulga em seu site a agenda de trabalho, reuniões, viagens e eventos das autoridades de primeiro e segundo escalões, com a indicação do seu objeto, horário, local e participantes.</t>
  </si>
  <si>
    <t>O ente permite e promove o acompanhamento de obras (objeto, valor total, empresa contratada, data de início, prazo de execução, valor total já pago ou percentual de execução financeira e situação atual da obra).</t>
  </si>
  <si>
    <r>
      <t xml:space="preserve">Transparência ( T3 ) </t>
    </r>
    <r>
      <rPr>
        <sz val="12"/>
        <color theme="1"/>
        <rFont val="Calibri"/>
        <family val="2"/>
        <scheme val="minor"/>
      </rPr>
      <t>- 5 itens</t>
    </r>
  </si>
  <si>
    <t>O ente inclui em suas capacitações e comunicações, ação de conscientização de seus colaboradores e partes interessadas sobre a natureza pública de suas informações, esclarecendo as exceções de restrição de acesso formalmente estabelecida.</t>
  </si>
  <si>
    <t>O ente regulamentou sua Política de Dados Abertos.</t>
  </si>
  <si>
    <t>O ente amplia as informações divulgadas no Portal da Transparência, adicionais às exigidas por lei, tais como: renúncias fiscais, ODS, notas fiscais, etc.</t>
  </si>
  <si>
    <t>O ente estabeleceu Plano de Dados Abertos.</t>
  </si>
  <si>
    <t>O ente divulgou seu catálogo de dados abertos.</t>
  </si>
  <si>
    <t>Itabaianinha</t>
  </si>
  <si>
    <t>Criar uma estrutura que possibilite a disponibilização das informações sistêmica dos serviços ofertados por cada secretaria.</t>
  </si>
  <si>
    <t>Secretário Márcio Lima</t>
  </si>
  <si>
    <t>A secretaria de comunicação estará reunindo os secretários das pastas da saúde, educação, assistência social, SMTT e Guarda Municipal para estabelecer essa estrutura e disponibilizar no site.</t>
  </si>
  <si>
    <t>IMPLANTAR NO PORTAL DA TRANSPARÊNCIA UM PROGRAMA PARA MONITORAMENTO DAS OBRAS EM EXECUÇÃO NO MUNICÍPIO.</t>
  </si>
  <si>
    <t>DOIS ANOS</t>
  </si>
  <si>
    <t>SECRETÁRIO DE OBRAS RODRIGO SOARES</t>
  </si>
  <si>
    <t>IMPLANTAR NO PORTAL DA TRANSPARÊNCIA UM PROGRAMA PARA MONITORAMENTO DAS OBRAS EM EXECUÇÃO NO MUNICÍPIO. AS DEMAIS INFORMAÇÕES JÁ ESTÃO DISPONÍVEIS.</t>
  </si>
  <si>
    <t>2 ANOS</t>
  </si>
  <si>
    <t>SECRETÁRIO MUN DE OBRAS RODRIGO SOARES</t>
  </si>
  <si>
    <t>AS INFORMAÇÕES FINANCEIRAS SÃO INSERIDAS NO ENTANTO AINDA NECESSITAMOS INFORMAR SOBRE O PERCENTUAL DE EXECUÇÃO FINANCEIRA E SITUAÇÃO ATUAL DA OBRA. COM O PROGRAMA SERÁ POSSÍVEL PROMOVER ESSA POSSIBILIDADE.</t>
  </si>
  <si>
    <t>PUBLICAR A AVALIAÇÃO QUE O CONTROLE INTERNO FAZ SOBRE O PORTAL DA TRANSPARÊNCIA SEGUINDO COMO PARÂMETRO A ORIENTAÇÃO TÉCNICA Nº 001/2019 DO TRIBUNAL DE CONTAS DE SERGIPE</t>
  </si>
  <si>
    <t>BIMESTRALMENTE</t>
  </si>
  <si>
    <t>SECRETÁRIA DE CONTROLE INTERNO FERNANDA DO N SANTANA</t>
  </si>
  <si>
    <t>Elaborar um Manual de Auditoria Pública Municipal</t>
  </si>
  <si>
    <t>Um ano</t>
  </si>
  <si>
    <t>Constituir uma Comissão de Ética</t>
  </si>
  <si>
    <t>Dois anos</t>
  </si>
  <si>
    <t>SECRETÁRIA DE ADMINISTRAÇÃO, DÉBORA MACEDO</t>
  </si>
  <si>
    <t>SECRETÁRIA DE CONTROLE INTERNO, FERNANDA DO N SANTANA</t>
  </si>
  <si>
    <t xml:space="preserve">Concomitante a constituição de uma Comissão de Ética, elaborar o Código de Ética </t>
  </si>
  <si>
    <t>Implantar matriz de riscos</t>
  </si>
  <si>
    <t>Secretária de Controle Interno, Fernanda do N Santana</t>
  </si>
  <si>
    <t>A partir da implantação da matriz de riscos elaborar o plano de ação</t>
  </si>
  <si>
    <t>Implantar núcleo de gestão de riscos</t>
  </si>
  <si>
    <t>Elaborar o manual de gestão de transferências voluntárias ou documento equivalente</t>
  </si>
  <si>
    <t>Elaborar o manual de gestão de patrimônio</t>
  </si>
  <si>
    <t>Realizar um Plano de treinamento de servidores</t>
  </si>
  <si>
    <t>Secretária de Administração, Débora Macedo</t>
  </si>
  <si>
    <t>Implantar sistema informatizado para controle de processos e penalidade</t>
  </si>
  <si>
    <t>Implantar sistema informatizado relacionado ao controle de gastos das atividades de auditoria bem como a estruturação da contabilidade de custos</t>
  </si>
  <si>
    <t>Implantar o sistem inforamtizado de controle de processos</t>
  </si>
  <si>
    <t>dois anos</t>
  </si>
  <si>
    <t>SECRETÁRIA DE CONTROLE INTERNO, FERNANDA N SANTANA</t>
  </si>
  <si>
    <t>Implantar programa de integridade dos órgãos e entidades públicas</t>
  </si>
  <si>
    <t>Publicar resultados assim que implantar o programa de integridade</t>
  </si>
  <si>
    <t>Selecionar órgãos</t>
  </si>
  <si>
    <t xml:space="preserve">Implantar programa para passar a verificar e adequar funções relacionadas à integridade </t>
  </si>
  <si>
    <t>Elaborar um Plano de Integridade nos órgão</t>
  </si>
  <si>
    <t>Precisa ser implantado para haver o monitoramento estabelecer um plano de monitoramento conteúdo parâmetros e cronograma de avaliação</t>
  </si>
  <si>
    <t xml:space="preserve">Criar um regulamento local </t>
  </si>
  <si>
    <t>Procuradoria Geral do Município</t>
  </si>
  <si>
    <t>Divulgar no site os dados informados em link específico e de fácil localização</t>
  </si>
  <si>
    <t>um ano</t>
  </si>
  <si>
    <t>Secretário de Comunicação, Marcio Lima</t>
  </si>
  <si>
    <t>Oportunizar participação dos conselheiros em mais treinamentos e capacitações</t>
  </si>
  <si>
    <t>Secretários das pastas responsáveis pelos conselhos</t>
  </si>
  <si>
    <t>Fizemos adesão do e-OUV recentemente, precisamos aprimorar durante a utilização do sistema</t>
  </si>
  <si>
    <t>Maria Welma Batista de Menezes , Ouvidora</t>
  </si>
  <si>
    <t>Como implantamos o e-Ouv agora devemos criar essa Carta de Serviços ao Usuário</t>
  </si>
  <si>
    <t>Elaborar um plano de capacitação que disponibilizar no site oficial conteúdos de fácil compreensão e didático para o acesso da população</t>
  </si>
  <si>
    <t>Secretária de Controle Interno e Secretário de Comunicação</t>
  </si>
  <si>
    <t>Disponibilizar no site oficial as auditorias internas realizadas</t>
  </si>
  <si>
    <t>Precisamos de um plano mais estruturante, apenas vídeos de forma evasivas são disponibilizados</t>
  </si>
  <si>
    <t>Implantar mais vídeos informativos sobre o tema</t>
  </si>
  <si>
    <t>Ver possibilidades para implantar o Programa Governo Aberto</t>
  </si>
  <si>
    <t>Ver possibilidade de implatar o Plano de Dados Abertos</t>
  </si>
  <si>
    <t>Ver possibilidade de implatar o Plano de Dados Abertos para elaboração do plano</t>
  </si>
  <si>
    <t>Ver possibilidade de implatar o Plano de Dados Abertos para divulgar o catálogo</t>
  </si>
  <si>
    <t>Elaborar o Objetivo de Desenvolvimento Sustentável</t>
  </si>
  <si>
    <t>Incluir no código de ética loqo que for elaborado</t>
  </si>
  <si>
    <t>Instituir comissão de reavaliação de informações sigilosas</t>
  </si>
  <si>
    <t>02 anos</t>
  </si>
  <si>
    <t>Secretária M de Administração, Débora Macedo</t>
  </si>
  <si>
    <t>Considerar momento de pandemia</t>
  </si>
  <si>
    <t>Fazer o cadastro no site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</si>
</sst>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rgb="FFFFFF00"/>
      <name val="Wingdings"/>
      <charset val="2"/>
    </font>
    <font>
      <b/>
      <sz val="18"/>
      <color rgb="FFFFFF00"/>
      <name val="Wingdings"/>
      <charset val="2"/>
    </font>
    <font>
      <u/>
      <sz val="14"/>
      <color theme="0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i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i/>
      <u/>
      <sz val="12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EFCB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63B"/>
        <bgColor indexed="64"/>
      </patternFill>
    </fill>
    <fill>
      <patternFill patternType="solid">
        <fgColor rgb="FFFAFFB7"/>
        <bgColor indexed="64"/>
      </patternFill>
    </fill>
    <fill>
      <patternFill patternType="solid">
        <fgColor rgb="FFFDFA6B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CF1D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CF1D0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5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4" borderId="0" xfId="0" applyFill="1"/>
    <xf numFmtId="0" fontId="7" fillId="6" borderId="0" xfId="0" applyFont="1" applyFill="1"/>
    <xf numFmtId="0" fontId="8" fillId="6" borderId="5" xfId="0" applyFont="1" applyFill="1" applyBorder="1"/>
    <xf numFmtId="0" fontId="9" fillId="6" borderId="0" xfId="0" applyFont="1" applyFill="1"/>
    <xf numFmtId="0" fontId="0" fillId="0" borderId="0" xfId="0" applyAlignment="1">
      <alignment wrapText="1"/>
    </xf>
    <xf numFmtId="0" fontId="5" fillId="7" borderId="0" xfId="105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wrapText="1"/>
    </xf>
    <xf numFmtId="0" fontId="0" fillId="7" borderId="0" xfId="0" applyFill="1" applyBorder="1" applyAlignment="1">
      <alignment horizontal="center" wrapText="1"/>
    </xf>
    <xf numFmtId="0" fontId="0" fillId="7" borderId="0" xfId="0" applyFont="1" applyFill="1" applyBorder="1" applyAlignment="1">
      <alignment horizontal="center" vertical="center" wrapText="1"/>
    </xf>
    <xf numFmtId="9" fontId="0" fillId="7" borderId="0" xfId="0" applyNumberForma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106"/>
    <xf numFmtId="0" fontId="2" fillId="0" borderId="1" xfId="106" applyBorder="1"/>
    <xf numFmtId="0" fontId="2" fillId="0" borderId="0" xfId="106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9" fontId="0" fillId="7" borderId="0" xfId="0" applyNumberForma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13" borderId="0" xfId="0" applyFill="1"/>
    <xf numFmtId="0" fontId="5" fillId="13" borderId="0" xfId="105" applyFill="1" applyAlignment="1">
      <alignment horizontal="center" vertical="center"/>
    </xf>
    <xf numFmtId="9" fontId="0" fillId="13" borderId="1" xfId="0" applyNumberFormat="1" applyFill="1" applyBorder="1" applyAlignment="1">
      <alignment horizontal="center" vertical="center"/>
    </xf>
    <xf numFmtId="0" fontId="0" fillId="12" borderId="0" xfId="0" applyFill="1"/>
    <xf numFmtId="9" fontId="0" fillId="12" borderId="1" xfId="0" applyNumberForma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left" vertical="center" wrapText="1"/>
    </xf>
    <xf numFmtId="0" fontId="0" fillId="14" borderId="1" xfId="0" applyFill="1" applyBorder="1" applyAlignment="1">
      <alignment vertical="center" wrapText="1"/>
    </xf>
    <xf numFmtId="0" fontId="7" fillId="6" borderId="0" xfId="0" applyFont="1" applyFill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4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7" fillId="16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4" fillId="21" borderId="1" xfId="0" applyFont="1" applyFill="1" applyBorder="1" applyAlignment="1">
      <alignment horizontal="left" vertical="center" wrapText="1"/>
    </xf>
    <xf numFmtId="0" fontId="0" fillId="21" borderId="1" xfId="0" applyFill="1" applyBorder="1" applyAlignment="1">
      <alignment vertical="center" wrapText="1"/>
    </xf>
    <xf numFmtId="0" fontId="3" fillId="2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5" fillId="26" borderId="0" xfId="0" applyFont="1" applyFill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5" fillId="4" borderId="0" xfId="105" applyFill="1" applyAlignment="1">
      <alignment horizontal="center" vertical="center"/>
    </xf>
    <xf numFmtId="0" fontId="5" fillId="12" borderId="0" xfId="105" applyFill="1" applyAlignment="1">
      <alignment horizontal="center" vertical="center"/>
    </xf>
    <xf numFmtId="164" fontId="0" fillId="0" borderId="0" xfId="108" applyNumberFormat="1" applyFont="1"/>
    <xf numFmtId="164" fontId="0" fillId="7" borderId="0" xfId="108" applyNumberFormat="1" applyFont="1" applyFill="1" applyBorder="1" applyAlignment="1">
      <alignment wrapText="1"/>
    </xf>
    <xf numFmtId="164" fontId="7" fillId="6" borderId="0" xfId="108" applyNumberFormat="1" applyFont="1" applyFill="1"/>
    <xf numFmtId="0" fontId="0" fillId="0" borderId="0" xfId="0"/>
    <xf numFmtId="0" fontId="4" fillId="27" borderId="1" xfId="0" applyFont="1" applyFill="1" applyBorder="1" applyAlignment="1">
      <alignment horizontal="center" vertical="center" wrapText="1"/>
    </xf>
    <xf numFmtId="0" fontId="4" fillId="27" borderId="15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28" borderId="1" xfId="0" applyFont="1" applyFill="1" applyBorder="1" applyAlignment="1">
      <alignment horizontal="center" vertical="center" wrapText="1"/>
    </xf>
    <xf numFmtId="0" fontId="0" fillId="27" borderId="1" xfId="0" applyFont="1" applyFill="1" applyBorder="1" applyAlignment="1">
      <alignment horizontal="center" vertical="center" wrapText="1"/>
    </xf>
    <xf numFmtId="0" fontId="4" fillId="28" borderId="15" xfId="0" applyFont="1" applyFill="1" applyBorder="1" applyAlignment="1">
      <alignment horizontal="center" vertical="center" wrapText="1"/>
    </xf>
    <xf numFmtId="0" fontId="20" fillId="29" borderId="1" xfId="0" applyFont="1" applyFill="1" applyBorder="1" applyAlignment="1">
      <alignment horizontal="center" vertical="center"/>
    </xf>
    <xf numFmtId="0" fontId="4" fillId="30" borderId="15" xfId="0" applyFont="1" applyFill="1" applyBorder="1" applyAlignment="1">
      <alignment horizontal="center" vertical="center" wrapText="1"/>
    </xf>
    <xf numFmtId="0" fontId="4" fillId="31" borderId="15" xfId="0" applyFont="1" applyFill="1" applyBorder="1" applyAlignment="1">
      <alignment horizontal="center" vertical="center" wrapText="1"/>
    </xf>
    <xf numFmtId="0" fontId="4" fillId="32" borderId="15" xfId="0" applyFont="1" applyFill="1" applyBorder="1" applyAlignment="1">
      <alignment horizontal="center" vertical="center" wrapText="1"/>
    </xf>
    <xf numFmtId="0" fontId="7" fillId="6" borderId="0" xfId="0" applyFont="1" applyFill="1" applyProtection="1"/>
    <xf numFmtId="0" fontId="7" fillId="16" borderId="0" xfId="0" applyFont="1" applyFill="1" applyAlignment="1" applyProtection="1">
      <alignment horizontal="center" vertical="center"/>
    </xf>
    <xf numFmtId="0" fontId="12" fillId="2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14" borderId="1" xfId="0" applyFont="1" applyFill="1" applyBorder="1" applyAlignment="1" applyProtection="1">
      <alignment horizontal="left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0" fillId="14" borderId="1" xfId="0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3" fillId="33" borderId="21" xfId="0" applyFont="1" applyFill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9" fontId="3" fillId="24" borderId="1" xfId="0" applyNumberFormat="1" applyFont="1" applyFill="1" applyBorder="1" applyAlignment="1">
      <alignment horizontal="center" vertical="center"/>
    </xf>
    <xf numFmtId="9" fontId="3" fillId="21" borderId="20" xfId="0" applyNumberFormat="1" applyFont="1" applyFill="1" applyBorder="1" applyAlignment="1">
      <alignment horizontal="center" vertical="center"/>
    </xf>
    <xf numFmtId="9" fontId="3" fillId="34" borderId="1" xfId="0" applyNumberFormat="1" applyFont="1" applyFill="1" applyBorder="1" applyAlignment="1">
      <alignment horizontal="center" vertical="center"/>
    </xf>
    <xf numFmtId="9" fontId="3" fillId="25" borderId="1" xfId="0" applyNumberFormat="1" applyFont="1" applyFill="1" applyBorder="1" applyAlignment="1">
      <alignment horizontal="center" vertical="center"/>
    </xf>
    <xf numFmtId="9" fontId="3" fillId="22" borderId="20" xfId="0" applyNumberFormat="1" applyFont="1" applyFill="1" applyBorder="1" applyAlignment="1">
      <alignment horizontal="center" vertical="center"/>
    </xf>
    <xf numFmtId="9" fontId="3" fillId="10" borderId="22" xfId="0" applyNumberFormat="1" applyFont="1" applyFill="1" applyBorder="1" applyAlignment="1">
      <alignment horizontal="center" vertical="center"/>
    </xf>
    <xf numFmtId="9" fontId="3" fillId="11" borderId="23" xfId="0" applyNumberFormat="1" applyFont="1" applyFill="1" applyBorder="1" applyAlignment="1">
      <alignment horizontal="center" vertical="center"/>
    </xf>
    <xf numFmtId="9" fontId="3" fillId="17" borderId="22" xfId="0" applyNumberFormat="1" applyFont="1" applyFill="1" applyBorder="1" applyAlignment="1">
      <alignment horizontal="center" vertical="center"/>
    </xf>
    <xf numFmtId="0" fontId="21" fillId="19" borderId="1" xfId="0" applyFont="1" applyFill="1" applyBorder="1" applyAlignment="1">
      <alignment horizontal="center" vertical="center" wrapText="1"/>
    </xf>
    <xf numFmtId="0" fontId="2" fillId="0" borderId="0" xfId="106" applyAlignment="1">
      <alignment horizontal="center"/>
    </xf>
    <xf numFmtId="0" fontId="2" fillId="0" borderId="1" xfId="106" applyBorder="1" applyAlignment="1">
      <alignment horizontal="center"/>
    </xf>
    <xf numFmtId="9" fontId="22" fillId="13" borderId="0" xfId="0" applyNumberFormat="1" applyFont="1" applyFill="1" applyAlignment="1">
      <alignment horizontal="center" vertical="center"/>
    </xf>
    <xf numFmtId="9" fontId="23" fillId="13" borderId="0" xfId="0" applyNumberFormat="1" applyFont="1" applyFill="1" applyAlignment="1">
      <alignment horizontal="center" vertical="center"/>
    </xf>
    <xf numFmtId="9" fontId="22" fillId="4" borderId="0" xfId="0" applyNumberFormat="1" applyFont="1" applyFill="1" applyAlignment="1">
      <alignment horizontal="center" vertical="center"/>
    </xf>
    <xf numFmtId="0" fontId="22" fillId="12" borderId="0" xfId="0" applyFont="1" applyFill="1" applyAlignment="1">
      <alignment horizontal="center" vertical="center"/>
    </xf>
    <xf numFmtId="0" fontId="24" fillId="6" borderId="5" xfId="105" applyFont="1" applyFill="1" applyBorder="1" applyAlignment="1">
      <alignment horizontal="center" vertical="center"/>
    </xf>
    <xf numFmtId="164" fontId="9" fillId="6" borderId="0" xfId="108" applyNumberFormat="1" applyFont="1" applyFill="1" applyAlignment="1">
      <alignment horizontal="center"/>
    </xf>
    <xf numFmtId="164" fontId="24" fillId="6" borderId="5" xfId="108" applyNumberFormat="1" applyFont="1" applyFill="1" applyBorder="1" applyAlignment="1">
      <alignment horizontal="center" vertical="center"/>
    </xf>
    <xf numFmtId="0" fontId="0" fillId="28" borderId="1" xfId="0" applyFill="1" applyBorder="1" applyAlignment="1">
      <alignment horizontal="center" vertical="center" wrapText="1"/>
    </xf>
    <xf numFmtId="0" fontId="0" fillId="27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5" fillId="30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9" fillId="0" borderId="15" xfId="0" applyFont="1" applyBorder="1" applyAlignment="1">
      <alignment wrapText="1"/>
    </xf>
    <xf numFmtId="0" fontId="19" fillId="0" borderId="0" xfId="0" applyFont="1" applyAlignment="1">
      <alignment wrapText="1"/>
    </xf>
    <xf numFmtId="0" fontId="26" fillId="0" borderId="0" xfId="0" applyFont="1"/>
    <xf numFmtId="0" fontId="25" fillId="31" borderId="1" xfId="0" applyFont="1" applyFill="1" applyBorder="1" applyAlignment="1">
      <alignment wrapText="1"/>
    </xf>
    <xf numFmtId="0" fontId="3" fillId="27" borderId="1" xfId="0" applyFont="1" applyFill="1" applyBorder="1" applyAlignment="1">
      <alignment horizontal="center" vertical="center" wrapText="1"/>
    </xf>
    <xf numFmtId="0" fontId="20" fillId="27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27" fillId="0" borderId="15" xfId="0" applyFont="1" applyBorder="1" applyAlignment="1">
      <alignment wrapText="1"/>
    </xf>
    <xf numFmtId="0" fontId="28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9" fillId="0" borderId="13" xfId="0" applyFont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19" fillId="0" borderId="5" xfId="0" applyFont="1" applyBorder="1" applyAlignment="1">
      <alignment wrapText="1"/>
    </xf>
    <xf numFmtId="0" fontId="3" fillId="28" borderId="1" xfId="0" applyFont="1" applyFill="1" applyBorder="1" applyAlignment="1">
      <alignment horizontal="center" vertical="center" wrapText="1"/>
    </xf>
    <xf numFmtId="0" fontId="25" fillId="32" borderId="1" xfId="0" applyFont="1" applyFill="1" applyBorder="1" applyAlignment="1">
      <alignment wrapText="1"/>
    </xf>
    <xf numFmtId="0" fontId="25" fillId="32" borderId="15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27" fillId="0" borderId="1" xfId="0" applyFont="1" applyBorder="1" applyAlignment="1">
      <alignment wrapText="1"/>
    </xf>
    <xf numFmtId="0" fontId="20" fillId="27" borderId="15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14" borderId="1" xfId="108" applyNumberFormat="1" applyFont="1" applyFill="1" applyBorder="1" applyAlignment="1" applyProtection="1">
      <alignment vertical="center" wrapText="1"/>
    </xf>
    <xf numFmtId="0" fontId="4" fillId="0" borderId="15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0" xfId="0" applyNumberFormat="1"/>
    <xf numFmtId="0" fontId="19" fillId="0" borderId="15" xfId="0" applyNumberFormat="1" applyFont="1" applyBorder="1" applyAlignment="1">
      <alignment wrapText="1"/>
    </xf>
    <xf numFmtId="0" fontId="19" fillId="0" borderId="0" xfId="0" applyNumberFormat="1" applyFont="1" applyAlignment="1">
      <alignment wrapText="1"/>
    </xf>
    <xf numFmtId="0" fontId="31" fillId="0" borderId="0" xfId="0" applyFont="1"/>
    <xf numFmtId="0" fontId="33" fillId="0" borderId="0" xfId="0" applyFont="1"/>
    <xf numFmtId="0" fontId="5" fillId="0" borderId="0" xfId="105"/>
    <xf numFmtId="0" fontId="10" fillId="6" borderId="0" xfId="105" applyFont="1" applyFill="1" applyAlignment="1">
      <alignment horizontal="center"/>
    </xf>
    <xf numFmtId="9" fontId="0" fillId="8" borderId="1" xfId="0" applyNumberFormat="1" applyFill="1" applyBorder="1" applyAlignment="1">
      <alignment horizontal="center" vertical="center" wrapText="1"/>
    </xf>
    <xf numFmtId="9" fontId="0" fillId="8" borderId="1" xfId="107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3" fillId="0" borderId="0" xfId="0" applyFont="1"/>
    <xf numFmtId="0" fontId="35" fillId="0" borderId="0" xfId="0" applyFont="1"/>
    <xf numFmtId="0" fontId="1" fillId="0" borderId="1" xfId="106" applyFont="1" applyBorder="1"/>
    <xf numFmtId="0" fontId="0" fillId="0" borderId="1" xfId="0" applyBorder="1" applyAlignment="1">
      <alignment horizontal="center" vertical="center"/>
    </xf>
    <xf numFmtId="0" fontId="0" fillId="0" borderId="5" xfId="0" applyBorder="1"/>
    <xf numFmtId="0" fontId="37" fillId="26" borderId="0" xfId="105" applyFont="1" applyFill="1" applyAlignment="1">
      <alignment horizontal="center" vertical="center"/>
    </xf>
    <xf numFmtId="0" fontId="29" fillId="36" borderId="0" xfId="0" applyFont="1" applyFill="1" applyAlignment="1">
      <alignment horizontal="center" vertical="center" wrapText="1"/>
    </xf>
    <xf numFmtId="0" fontId="3" fillId="0" borderId="35" xfId="0" applyFont="1" applyBorder="1"/>
    <xf numFmtId="0" fontId="1" fillId="0" borderId="1" xfId="106" applyFont="1" applyBorder="1" applyAlignment="1">
      <alignment horizont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5" fillId="19" borderId="24" xfId="105" applyFont="1" applyFill="1" applyBorder="1" applyAlignment="1">
      <alignment horizontal="center" vertical="center" wrapText="1"/>
    </xf>
    <xf numFmtId="0" fontId="5" fillId="19" borderId="25" xfId="105" applyFont="1" applyFill="1" applyBorder="1" applyAlignment="1">
      <alignment horizontal="center" vertical="center" wrapText="1"/>
    </xf>
    <xf numFmtId="0" fontId="5" fillId="19" borderId="28" xfId="105" applyFont="1" applyFill="1" applyBorder="1" applyAlignment="1">
      <alignment horizontal="center" vertical="center" wrapText="1"/>
    </xf>
    <xf numFmtId="0" fontId="5" fillId="19" borderId="29" xfId="105" applyFont="1" applyFill="1" applyBorder="1" applyAlignment="1">
      <alignment horizontal="center" vertical="center" wrapText="1"/>
    </xf>
    <xf numFmtId="0" fontId="18" fillId="13" borderId="0" xfId="105" applyFont="1" applyFill="1" applyAlignment="1">
      <alignment horizontal="center" vertical="center"/>
    </xf>
    <xf numFmtId="0" fontId="18" fillId="4" borderId="0" xfId="105" applyFont="1" applyFill="1" applyAlignment="1">
      <alignment horizontal="center" vertical="center"/>
    </xf>
    <xf numFmtId="0" fontId="18" fillId="12" borderId="0" xfId="105" applyFont="1" applyFill="1" applyAlignment="1">
      <alignment horizontal="center" vertical="center"/>
    </xf>
    <xf numFmtId="0" fontId="9" fillId="6" borderId="0" xfId="105" applyFont="1" applyFill="1" applyAlignment="1">
      <alignment horizontal="center"/>
    </xf>
    <xf numFmtId="0" fontId="15" fillId="36" borderId="24" xfId="105" applyFont="1" applyFill="1" applyBorder="1" applyAlignment="1">
      <alignment horizontal="center" vertical="center"/>
    </xf>
    <xf numFmtId="0" fontId="15" fillId="36" borderId="25" xfId="105" applyFont="1" applyFill="1" applyBorder="1" applyAlignment="1">
      <alignment horizontal="center" vertical="center"/>
    </xf>
    <xf numFmtId="0" fontId="15" fillId="36" borderId="28" xfId="105" applyFont="1" applyFill="1" applyBorder="1" applyAlignment="1">
      <alignment horizontal="center" vertical="center"/>
    </xf>
    <xf numFmtId="0" fontId="15" fillId="36" borderId="29" xfId="105" applyFont="1" applyFill="1" applyBorder="1" applyAlignment="1">
      <alignment horizontal="center" vertical="center"/>
    </xf>
    <xf numFmtId="0" fontId="38" fillId="36" borderId="30" xfId="105" applyFont="1" applyFill="1" applyBorder="1" applyAlignment="1">
      <alignment horizontal="center" vertical="center"/>
    </xf>
    <xf numFmtId="0" fontId="38" fillId="36" borderId="32" xfId="105" applyFont="1" applyFill="1" applyBorder="1" applyAlignment="1">
      <alignment horizontal="center" vertical="center"/>
    </xf>
    <xf numFmtId="0" fontId="5" fillId="14" borderId="1" xfId="105" applyFill="1" applyBorder="1" applyAlignment="1">
      <alignment horizontal="center" vertical="center" wrapText="1"/>
    </xf>
    <xf numFmtId="0" fontId="5" fillId="13" borderId="1" xfId="105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center" vertical="center" wrapText="1"/>
    </xf>
    <xf numFmtId="0" fontId="13" fillId="17" borderId="0" xfId="0" applyFont="1" applyFill="1" applyAlignment="1">
      <alignment horizontal="center"/>
    </xf>
    <xf numFmtId="0" fontId="5" fillId="15" borderId="1" xfId="105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center" wrapText="1"/>
    </xf>
    <xf numFmtId="0" fontId="0" fillId="14" borderId="11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4" borderId="12" xfId="0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0" fillId="13" borderId="10" xfId="0" applyFill="1" applyBorder="1" applyAlignment="1">
      <alignment horizontal="center" vertical="center" wrapText="1"/>
    </xf>
    <xf numFmtId="0" fontId="0" fillId="13" borderId="11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3" borderId="12" xfId="0" applyFill="1" applyBorder="1" applyAlignment="1">
      <alignment horizontal="center" vertical="center" wrapText="1"/>
    </xf>
    <xf numFmtId="0" fontId="0" fillId="15" borderId="6" xfId="0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 wrapText="1"/>
    </xf>
    <xf numFmtId="0" fontId="0" fillId="15" borderId="0" xfId="0" applyFill="1" applyBorder="1" applyAlignment="1">
      <alignment horizontal="center" vertical="center" wrapText="1"/>
    </xf>
    <xf numFmtId="0" fontId="0" fillId="15" borderId="10" xfId="0" applyFill="1" applyBorder="1" applyAlignment="1">
      <alignment horizontal="center" vertical="center" wrapText="1"/>
    </xf>
    <xf numFmtId="0" fontId="0" fillId="15" borderId="11" xfId="0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 wrapText="1"/>
    </xf>
    <xf numFmtId="9" fontId="0" fillId="8" borderId="1" xfId="0" applyNumberFormat="1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 vertical="center" wrapText="1"/>
    </xf>
    <xf numFmtId="9" fontId="0" fillId="8" borderId="1" xfId="107" applyFont="1" applyFill="1" applyBorder="1" applyAlignment="1">
      <alignment horizontal="center" vertical="center" wrapText="1"/>
    </xf>
    <xf numFmtId="164" fontId="0" fillId="8" borderId="9" xfId="108" applyNumberFormat="1" applyFont="1" applyFill="1" applyBorder="1" applyAlignment="1">
      <alignment horizontal="center" vertical="center" wrapText="1"/>
    </xf>
    <xf numFmtId="0" fontId="34" fillId="36" borderId="5" xfId="0" applyFont="1" applyFill="1" applyBorder="1" applyAlignment="1">
      <alignment horizontal="center" vertical="center"/>
    </xf>
    <xf numFmtId="0" fontId="5" fillId="4" borderId="1" xfId="105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5" fillId="10" borderId="1" xfId="105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/>
    </xf>
    <xf numFmtId="0" fontId="5" fillId="18" borderId="1" xfId="105" applyFill="1" applyBorder="1" applyAlignment="1">
      <alignment horizontal="center" vertical="center" wrapText="1"/>
    </xf>
    <xf numFmtId="0" fontId="0" fillId="18" borderId="2" xfId="0" applyFont="1" applyFill="1" applyBorder="1" applyAlignment="1">
      <alignment horizontal="center" vertical="center" wrapText="1"/>
    </xf>
    <xf numFmtId="0" fontId="0" fillId="18" borderId="3" xfId="0" applyFont="1" applyFill="1" applyBorder="1" applyAlignment="1">
      <alignment horizontal="center" vertical="center" wrapText="1"/>
    </xf>
    <xf numFmtId="0" fontId="0" fillId="18" borderId="4" xfId="0" applyFont="1" applyFill="1" applyBorder="1" applyAlignment="1">
      <alignment horizontal="center" vertical="center" wrapText="1"/>
    </xf>
    <xf numFmtId="0" fontId="0" fillId="18" borderId="6" xfId="0" applyFill="1" applyBorder="1" applyAlignment="1">
      <alignment horizontal="center" vertical="center" wrapText="1"/>
    </xf>
    <xf numFmtId="0" fontId="0" fillId="18" borderId="7" xfId="0" applyFill="1" applyBorder="1" applyAlignment="1">
      <alignment horizontal="center" vertical="center" wrapText="1"/>
    </xf>
    <xf numFmtId="0" fontId="0" fillId="18" borderId="8" xfId="0" applyFill="1" applyBorder="1" applyAlignment="1">
      <alignment horizontal="center" vertical="center" wrapText="1"/>
    </xf>
    <xf numFmtId="0" fontId="0" fillId="18" borderId="9" xfId="0" applyFill="1" applyBorder="1" applyAlignment="1">
      <alignment horizontal="center" vertical="center" wrapText="1"/>
    </xf>
    <xf numFmtId="0" fontId="0" fillId="18" borderId="0" xfId="0" applyFill="1" applyBorder="1" applyAlignment="1">
      <alignment horizontal="center" vertical="center" wrapText="1"/>
    </xf>
    <xf numFmtId="0" fontId="0" fillId="18" borderId="10" xfId="0" applyFill="1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0" fillId="18" borderId="5" xfId="0" applyFill="1" applyBorder="1" applyAlignment="1">
      <alignment horizontal="center" vertical="center" wrapText="1"/>
    </xf>
    <xf numFmtId="0" fontId="0" fillId="18" borderId="12" xfId="0" applyFill="1" applyBorder="1" applyAlignment="1">
      <alignment horizontal="center" vertical="center" wrapText="1"/>
    </xf>
    <xf numFmtId="0" fontId="5" fillId="12" borderId="1" xfId="105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0" fillId="12" borderId="10" xfId="0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12" xfId="0" applyFill="1" applyBorder="1" applyAlignment="1">
      <alignment horizontal="center" vertical="center" wrapText="1"/>
    </xf>
    <xf numFmtId="0" fontId="5" fillId="22" borderId="1" xfId="105" applyFill="1" applyBorder="1" applyAlignment="1">
      <alignment horizontal="center" vertical="center" wrapText="1"/>
    </xf>
    <xf numFmtId="0" fontId="4" fillId="22" borderId="1" xfId="0" applyFont="1" applyFill="1" applyBorder="1" applyAlignment="1">
      <alignment horizontal="center" vertical="center" wrapText="1"/>
    </xf>
    <xf numFmtId="0" fontId="0" fillId="22" borderId="6" xfId="0" applyFill="1" applyBorder="1" applyAlignment="1">
      <alignment horizontal="center" vertical="center" wrapText="1"/>
    </xf>
    <xf numFmtId="0" fontId="0" fillId="22" borderId="7" xfId="0" applyFill="1" applyBorder="1" applyAlignment="1">
      <alignment horizontal="center" vertical="center" wrapText="1"/>
    </xf>
    <xf numFmtId="0" fontId="0" fillId="22" borderId="8" xfId="0" applyFill="1" applyBorder="1" applyAlignment="1">
      <alignment horizontal="center" vertical="center" wrapText="1"/>
    </xf>
    <xf numFmtId="0" fontId="0" fillId="22" borderId="9" xfId="0" applyFill="1" applyBorder="1" applyAlignment="1">
      <alignment horizontal="center" vertical="center" wrapText="1"/>
    </xf>
    <xf numFmtId="0" fontId="0" fillId="22" borderId="0" xfId="0" applyFill="1" applyBorder="1" applyAlignment="1">
      <alignment horizontal="center" vertical="center" wrapText="1"/>
    </xf>
    <xf numFmtId="0" fontId="0" fillId="22" borderId="10" xfId="0" applyFill="1" applyBorder="1" applyAlignment="1">
      <alignment horizontal="center" vertical="center" wrapText="1"/>
    </xf>
    <xf numFmtId="0" fontId="0" fillId="22" borderId="11" xfId="0" applyFill="1" applyBorder="1" applyAlignment="1">
      <alignment horizontal="center" vertical="center" wrapText="1"/>
    </xf>
    <xf numFmtId="0" fontId="0" fillId="22" borderId="5" xfId="0" applyFill="1" applyBorder="1" applyAlignment="1">
      <alignment horizontal="center" vertical="center" wrapText="1"/>
    </xf>
    <xf numFmtId="0" fontId="0" fillId="22" borderId="12" xfId="0" applyFill="1" applyBorder="1" applyAlignment="1">
      <alignment horizontal="center" vertical="center" wrapText="1"/>
    </xf>
    <xf numFmtId="0" fontId="13" fillId="11" borderId="0" xfId="0" applyFont="1" applyFill="1" applyAlignment="1">
      <alignment horizontal="center"/>
    </xf>
    <xf numFmtId="0" fontId="5" fillId="21" borderId="1" xfId="105" applyFill="1" applyBorder="1" applyAlignment="1">
      <alignment horizontal="center" vertical="center" wrapText="1"/>
    </xf>
    <xf numFmtId="0" fontId="0" fillId="21" borderId="2" xfId="0" applyFont="1" applyFill="1" applyBorder="1" applyAlignment="1">
      <alignment horizontal="center" vertical="center" wrapText="1"/>
    </xf>
    <xf numFmtId="0" fontId="0" fillId="21" borderId="3" xfId="0" applyFont="1" applyFill="1" applyBorder="1" applyAlignment="1">
      <alignment horizontal="center" vertical="center" wrapText="1"/>
    </xf>
    <xf numFmtId="0" fontId="0" fillId="21" borderId="4" xfId="0" applyFont="1" applyFill="1" applyBorder="1" applyAlignment="1">
      <alignment horizontal="center" vertical="center" wrapText="1"/>
    </xf>
    <xf numFmtId="0" fontId="0" fillId="21" borderId="6" xfId="0" applyFill="1" applyBorder="1" applyAlignment="1">
      <alignment horizontal="center" vertical="center" wrapText="1"/>
    </xf>
    <xf numFmtId="0" fontId="0" fillId="21" borderId="7" xfId="0" applyFill="1" applyBorder="1" applyAlignment="1">
      <alignment horizontal="center" vertical="center" wrapText="1"/>
    </xf>
    <xf numFmtId="0" fontId="0" fillId="21" borderId="8" xfId="0" applyFill="1" applyBorder="1" applyAlignment="1">
      <alignment horizontal="center" vertical="center" wrapText="1"/>
    </xf>
    <xf numFmtId="0" fontId="0" fillId="21" borderId="9" xfId="0" applyFill="1" applyBorder="1" applyAlignment="1">
      <alignment horizontal="center" vertical="center" wrapText="1"/>
    </xf>
    <xf numFmtId="0" fontId="0" fillId="21" borderId="0" xfId="0" applyFill="1" applyBorder="1" applyAlignment="1">
      <alignment horizontal="center" vertical="center" wrapText="1"/>
    </xf>
    <xf numFmtId="0" fontId="0" fillId="21" borderId="10" xfId="0" applyFill="1" applyBorder="1" applyAlignment="1">
      <alignment horizontal="center" vertical="center" wrapText="1"/>
    </xf>
    <xf numFmtId="0" fontId="0" fillId="21" borderId="11" xfId="0" applyFill="1" applyBorder="1" applyAlignment="1">
      <alignment horizontal="center" vertical="center" wrapText="1"/>
    </xf>
    <xf numFmtId="0" fontId="0" fillId="21" borderId="5" xfId="0" applyFill="1" applyBorder="1" applyAlignment="1">
      <alignment horizontal="center" vertical="center" wrapText="1"/>
    </xf>
    <xf numFmtId="0" fontId="0" fillId="21" borderId="12" xfId="0" applyFill="1" applyBorder="1" applyAlignment="1">
      <alignment horizontal="center" vertical="center" wrapText="1"/>
    </xf>
    <xf numFmtId="0" fontId="10" fillId="6" borderId="0" xfId="105" applyFont="1" applyFill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31" fillId="0" borderId="38" xfId="0" applyFont="1" applyBorder="1" applyAlignment="1">
      <alignment horizontal="left"/>
    </xf>
    <xf numFmtId="0" fontId="31" fillId="0" borderId="31" xfId="0" applyFont="1" applyBorder="1" applyAlignment="1">
      <alignment horizontal="left"/>
    </xf>
    <xf numFmtId="0" fontId="31" fillId="0" borderId="32" xfId="0" applyFont="1" applyBorder="1" applyAlignment="1">
      <alignment horizontal="left"/>
    </xf>
    <xf numFmtId="0" fontId="36" fillId="0" borderId="30" xfId="0" applyFont="1" applyBorder="1" applyAlignment="1">
      <alignment horizontal="center"/>
    </xf>
    <xf numFmtId="0" fontId="36" fillId="0" borderId="31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27" borderId="13" xfId="0" applyFont="1" applyFill="1" applyBorder="1" applyAlignment="1">
      <alignment horizontal="center" vertical="center" wrapText="1"/>
    </xf>
    <xf numFmtId="0" fontId="3" fillId="27" borderId="14" xfId="0" applyFont="1" applyFill="1" applyBorder="1" applyAlignment="1">
      <alignment horizontal="center" vertical="center" wrapText="1"/>
    </xf>
    <xf numFmtId="0" fontId="3" fillId="27" borderId="15" xfId="0" applyFont="1" applyFill="1" applyBorder="1" applyAlignment="1">
      <alignment horizontal="center" vertical="center" wrapText="1"/>
    </xf>
    <xf numFmtId="0" fontId="3" fillId="28" borderId="13" xfId="0" applyFont="1" applyFill="1" applyBorder="1" applyAlignment="1">
      <alignment horizontal="center" vertical="center"/>
    </xf>
    <xf numFmtId="0" fontId="3" fillId="28" borderId="14" xfId="0" applyFont="1" applyFill="1" applyBorder="1" applyAlignment="1">
      <alignment horizontal="center" vertical="center"/>
    </xf>
    <xf numFmtId="0" fontId="3" fillId="28" borderId="15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" xfId="106" applyBorder="1" applyAlignment="1">
      <alignment horizontal="center" vertical="center"/>
    </xf>
    <xf numFmtId="0" fontId="1" fillId="0" borderId="1" xfId="106" applyFont="1" applyBorder="1" applyAlignment="1">
      <alignment horizontal="center" vertical="center"/>
    </xf>
    <xf numFmtId="0" fontId="29" fillId="0" borderId="5" xfId="0" applyFont="1" applyBorder="1" applyAlignment="1">
      <alignment horizontal="center"/>
    </xf>
    <xf numFmtId="0" fontId="30" fillId="11" borderId="2" xfId="0" applyFont="1" applyFill="1" applyBorder="1" applyAlignment="1">
      <alignment horizontal="center" vertical="center"/>
    </xf>
    <xf numFmtId="0" fontId="30" fillId="11" borderId="3" xfId="0" applyFont="1" applyFill="1" applyBorder="1" applyAlignment="1">
      <alignment horizontal="center" vertical="center"/>
    </xf>
    <xf numFmtId="0" fontId="30" fillId="11" borderId="4" xfId="0" applyFont="1" applyFill="1" applyBorder="1" applyAlignment="1">
      <alignment horizontal="center" vertical="center"/>
    </xf>
    <xf numFmtId="0" fontId="25" fillId="35" borderId="2" xfId="0" applyFont="1" applyFill="1" applyBorder="1" applyAlignment="1">
      <alignment wrapText="1"/>
    </xf>
    <xf numFmtId="0" fontId="25" fillId="35" borderId="3" xfId="0" applyFont="1" applyFill="1" applyBorder="1" applyAlignment="1">
      <alignment wrapText="1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2" fillId="35" borderId="2" xfId="0" applyFont="1" applyFill="1" applyBorder="1" applyAlignment="1">
      <alignment wrapText="1"/>
    </xf>
    <xf numFmtId="0" fontId="32" fillId="35" borderId="3" xfId="0" applyFont="1" applyFill="1" applyBorder="1" applyAlignment="1">
      <alignment wrapText="1"/>
    </xf>
    <xf numFmtId="0" fontId="3" fillId="17" borderId="2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wrapText="1"/>
    </xf>
    <xf numFmtId="0" fontId="29" fillId="0" borderId="3" xfId="0" applyFont="1" applyBorder="1" applyAlignment="1">
      <alignment horizontal="center" wrapText="1"/>
    </xf>
    <xf numFmtId="0" fontId="30" fillId="17" borderId="2" xfId="0" applyFont="1" applyFill="1" applyBorder="1" applyAlignment="1">
      <alignment horizontal="center" vertical="center" wrapText="1"/>
    </xf>
    <xf numFmtId="0" fontId="30" fillId="17" borderId="3" xfId="0" applyFont="1" applyFill="1" applyBorder="1" applyAlignment="1">
      <alignment horizontal="center" vertical="center" wrapText="1"/>
    </xf>
    <xf numFmtId="0" fontId="30" fillId="17" borderId="4" xfId="0" applyFont="1" applyFill="1" applyBorder="1" applyAlignment="1">
      <alignment horizontal="center" vertical="center" wrapText="1"/>
    </xf>
  </cellXfs>
  <cellStyles count="109">
    <cellStyle name="Hiperlink" xfId="87" builtinId="8" hidden="1"/>
    <cellStyle name="Hiperlink" xfId="99" builtinId="8" hidden="1"/>
    <cellStyle name="Hiperlink" xfId="97" builtinId="8" hidden="1"/>
    <cellStyle name="Hiperlink" xfId="89" builtinId="8" hidden="1"/>
    <cellStyle name="Hiperlink" xfId="49" builtinId="8" hidden="1"/>
    <cellStyle name="Hiperlink" xfId="11" builtinId="8" hidden="1"/>
    <cellStyle name="Hiperlink" xfId="15" builtinId="8" hidden="1"/>
    <cellStyle name="Hiperlink" xfId="23" builtinId="8" hidden="1"/>
    <cellStyle name="Hiperlink" xfId="7" builtinId="8" hidden="1"/>
    <cellStyle name="Hiperlink" xfId="57" builtinId="8" hidden="1"/>
    <cellStyle name="Hiperlink" xfId="47" builtinId="8" hidden="1"/>
    <cellStyle name="Hiperlink" xfId="51" builtinId="8" hidden="1"/>
    <cellStyle name="Hiperlink" xfId="55" builtinId="8" hidden="1"/>
    <cellStyle name="Hiperlink" xfId="9" builtinId="8" hidden="1"/>
    <cellStyle name="Hiperlink" xfId="19" builtinId="8" hidden="1"/>
    <cellStyle name="Hiperlink" xfId="25" builtinId="8" hidden="1"/>
    <cellStyle name="Hiperlink" xfId="13" builtinId="8" hidden="1"/>
    <cellStyle name="Hiperlink" xfId="95" builtinId="8" hidden="1"/>
    <cellStyle name="Hiperlink" xfId="81" builtinId="8" hidden="1"/>
    <cellStyle name="Hiperlink" xfId="101" builtinId="8" hidden="1"/>
    <cellStyle name="Hiperlink" xfId="91" builtinId="8" hidden="1"/>
    <cellStyle name="Hiperlink" xfId="45" builtinId="8" hidden="1"/>
    <cellStyle name="Hiperlink" xfId="61" builtinId="8" hidden="1"/>
    <cellStyle name="Hiperlink" xfId="63" builtinId="8" hidden="1"/>
    <cellStyle name="Hiperlink" xfId="85" builtinId="8" hidden="1"/>
    <cellStyle name="Hiperlink" xfId="77" builtinId="8" hidden="1"/>
    <cellStyle name="Hiperlink" xfId="71" builtinId="8" hidden="1"/>
    <cellStyle name="Hiperlink" xfId="31" builtinId="8" hidden="1"/>
    <cellStyle name="Hiperlink" xfId="43" builtinId="8" hidden="1"/>
    <cellStyle name="Hiperlink" xfId="35" builtinId="8" hidden="1"/>
    <cellStyle name="Hiperlink" xfId="65" builtinId="8" hidden="1"/>
    <cellStyle name="Hiperlink" xfId="1" builtinId="8" hidden="1"/>
    <cellStyle name="Hiperlink" xfId="3" builtinId="8" hidden="1"/>
    <cellStyle name="Hiperlink" xfId="21" builtinId="8" hidden="1"/>
    <cellStyle name="Hiperlink" xfId="17" builtinId="8" hidden="1"/>
    <cellStyle name="Hiperlink" xfId="41" builtinId="8" hidden="1"/>
    <cellStyle name="Hiperlink" xfId="53" builtinId="8" hidden="1"/>
    <cellStyle name="Hiperlink" xfId="59" builtinId="8" hidden="1"/>
    <cellStyle name="Hiperlink" xfId="5" builtinId="8" hidden="1"/>
    <cellStyle name="Hiperlink" xfId="29" builtinId="8" hidden="1"/>
    <cellStyle name="Hiperlink" xfId="103" builtinId="8" hidden="1"/>
    <cellStyle name="Hiperlink" xfId="67" builtinId="8" hidden="1"/>
    <cellStyle name="Hiperlink" xfId="73" builtinId="8" hidden="1"/>
    <cellStyle name="Hiperlink" xfId="93" builtinId="8" hidden="1"/>
    <cellStyle name="Hiperlink" xfId="75" builtinId="8" hidden="1"/>
    <cellStyle name="Hiperlink" xfId="79" builtinId="8" hidden="1"/>
    <cellStyle name="Hiperlink" xfId="69" builtinId="8" hidden="1"/>
    <cellStyle name="Hiperlink" xfId="83" builtinId="8" hidden="1"/>
    <cellStyle name="Hiperlink" xfId="37" builtinId="8" hidden="1"/>
    <cellStyle name="Hiperlink" xfId="39" builtinId="8" hidden="1"/>
    <cellStyle name="Hiperlink" xfId="33" builtinId="8" hidden="1"/>
    <cellStyle name="Hiperlink" xfId="27" builtinId="8" hidden="1"/>
    <cellStyle name="Hiperlink" xfId="105" builtinId="8"/>
    <cellStyle name="Hiperlink Visitado" xfId="14" builtinId="9" hidden="1"/>
    <cellStyle name="Hiperlink Visitado" xfId="8" builtinId="9" hidden="1"/>
    <cellStyle name="Hiperlink Visitado" xfId="4" builtinId="9" hidden="1"/>
    <cellStyle name="Hiperlink Visitado" xfId="6" builtinId="9" hidden="1"/>
    <cellStyle name="Hiperlink Visitado" xfId="30" builtinId="9" hidden="1"/>
    <cellStyle name="Hiperlink Visitado" xfId="62" builtinId="9" hidden="1"/>
    <cellStyle name="Hiperlink Visitado" xfId="44" builtinId="9" hidden="1"/>
    <cellStyle name="Hiperlink Visitado" xfId="98" builtinId="9" hidden="1"/>
    <cellStyle name="Hiperlink Visitado" xfId="90" builtinId="9" hidden="1"/>
    <cellStyle name="Hiperlink Visitado" xfId="12" builtinId="9" hidden="1"/>
    <cellStyle name="Hiperlink Visitado" xfId="60" builtinId="9" hidden="1"/>
    <cellStyle name="Hiperlink Visitado" xfId="64" builtinId="9" hidden="1"/>
    <cellStyle name="Hiperlink Visitado" xfId="46" builtinId="9" hidden="1"/>
    <cellStyle name="Hiperlink Visitado" xfId="38" builtinId="9" hidden="1"/>
    <cellStyle name="Hiperlink Visitado" xfId="22" builtinId="9" hidden="1"/>
    <cellStyle name="Hiperlink Visitado" xfId="52" builtinId="9" hidden="1"/>
    <cellStyle name="Hiperlink Visitado" xfId="58" builtinId="9" hidden="1"/>
    <cellStyle name="Hiperlink Visitado" xfId="48" builtinId="9" hidden="1"/>
    <cellStyle name="Hiperlink Visitado" xfId="42" builtinId="9" hidden="1"/>
    <cellStyle name="Hiperlink Visitado" xfId="50" builtinId="9" hidden="1"/>
    <cellStyle name="Hiperlink Visitado" xfId="54" builtinId="9" hidden="1"/>
    <cellStyle name="Hiperlink Visitado" xfId="16" builtinId="9" hidden="1"/>
    <cellStyle name="Hiperlink Visitado" xfId="56" builtinId="9" hidden="1"/>
    <cellStyle name="Hiperlink Visitado" xfId="2" builtinId="9" hidden="1"/>
    <cellStyle name="Hiperlink Visitado" xfId="20" builtinId="9" hidden="1"/>
    <cellStyle name="Hiperlink Visitado" xfId="96" builtinId="9" hidden="1"/>
    <cellStyle name="Hiperlink Visitado" xfId="104" builtinId="9" hidden="1"/>
    <cellStyle name="Hiperlink Visitado" xfId="102" builtinId="9" hidden="1"/>
    <cellStyle name="Hiperlink Visitado" xfId="76" builtinId="9" hidden="1"/>
    <cellStyle name="Hiperlink Visitado" xfId="84" builtinId="9" hidden="1"/>
    <cellStyle name="Hiperlink Visitado" xfId="72" builtinId="9" hidden="1"/>
    <cellStyle name="Hiperlink Visitado" xfId="68" builtinId="9" hidden="1"/>
    <cellStyle name="Hiperlink Visitado" xfId="100" builtinId="9" hidden="1"/>
    <cellStyle name="Hiperlink Visitado" xfId="94" builtinId="9" hidden="1"/>
    <cellStyle name="Hiperlink Visitado" xfId="34" builtinId="9" hidden="1"/>
    <cellStyle name="Hiperlink Visitado" xfId="66" builtinId="9" hidden="1"/>
    <cellStyle name="Hiperlink Visitado" xfId="82" builtinId="9" hidden="1"/>
    <cellStyle name="Hiperlink Visitado" xfId="10" builtinId="9" hidden="1"/>
    <cellStyle name="Hiperlink Visitado" xfId="18" builtinId="9" hidden="1"/>
    <cellStyle name="Hiperlink Visitado" xfId="80" builtinId="9" hidden="1"/>
    <cellStyle name="Hiperlink Visitado" xfId="92" builtinId="9" hidden="1"/>
    <cellStyle name="Hiperlink Visitado" xfId="28" builtinId="9" hidden="1"/>
    <cellStyle name="Hiperlink Visitado" xfId="32" builtinId="9" hidden="1"/>
    <cellStyle name="Hiperlink Visitado" xfId="36" builtinId="9" hidden="1"/>
    <cellStyle name="Hiperlink Visitado" xfId="40" builtinId="9" hidden="1"/>
    <cellStyle name="Hiperlink Visitado" xfId="24" builtinId="9" hidden="1"/>
    <cellStyle name="Hiperlink Visitado" xfId="88" builtinId="9" hidden="1"/>
    <cellStyle name="Hiperlink Visitado" xfId="74" builtinId="9" hidden="1"/>
    <cellStyle name="Hiperlink Visitado" xfId="70" builtinId="9" hidden="1"/>
    <cellStyle name="Hiperlink Visitado" xfId="26" builtinId="9" hidden="1"/>
    <cellStyle name="Hiperlink Visitado" xfId="78" builtinId="9" hidden="1"/>
    <cellStyle name="Hiperlink Visitado" xfId="86" builtinId="9" hidden="1"/>
    <cellStyle name="Normal" xfId="0" builtinId="0"/>
    <cellStyle name="Normal 2" xfId="106" xr:uid="{00000000-0005-0000-0000-00006A000000}"/>
    <cellStyle name="Porcentagem" xfId="107" builtinId="5"/>
    <cellStyle name="Vírgula" xfId="108" builtinId="3"/>
  </cellStyles>
  <dxfs count="2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9" defaultPivotStyle="PivotStyleMedium4"/>
  <colors>
    <mruColors>
      <color rgb="FF22FA27"/>
      <color rgb="FF8BFD63"/>
      <color rgb="FFFDFA6B"/>
      <color rgb="FFFAFFB7"/>
      <color rgb="FFFFF63B"/>
      <color rgb="FFFEF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PainelM!$D$8</c:f>
              <c:strCache>
                <c:ptCount val="1"/>
                <c:pt idx="0">
                  <c:v>Nível 1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PainelM!$E$8</c:f>
              <c:numCache>
                <c:formatCode>0%</c:formatCode>
                <c:ptCount val="1"/>
                <c:pt idx="0">
                  <c:v>0.87141779788838614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C-40C5-9DD0-E5C6F18D7F47}"/>
            </c:ext>
          </c:extLst>
        </c:ser>
        <c:ser>
          <c:idx val="1"/>
          <c:order val="1"/>
          <c:tx>
            <c:strRef>
              <c:f>PainelM!$D$9</c:f>
              <c:strCache>
                <c:ptCount val="1"/>
                <c:pt idx="0">
                  <c:v>Nível 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PainelM!$E$9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1C-40C5-9DD0-E5C6F18D7F47}"/>
            </c:ext>
          </c:extLst>
        </c:ser>
        <c:ser>
          <c:idx val="2"/>
          <c:order val="2"/>
          <c:tx>
            <c:strRef>
              <c:f>PainelM!$D$10</c:f>
              <c:strCache>
                <c:ptCount val="1"/>
                <c:pt idx="0">
                  <c:v>Nível 3</c:v>
                </c:pt>
              </c:strCache>
            </c:strRef>
          </c:tx>
          <c:spPr>
            <a:solidFill>
              <a:schemeClr val="tx2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val>
            <c:numRef>
              <c:f>PainelM!$E$10</c:f>
              <c:numCache>
                <c:formatCode>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1C-40C5-9DD0-E5C6F18D7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04184832"/>
        <c:axId val="105263872"/>
        <c:axId val="0"/>
      </c:bar3DChart>
      <c:catAx>
        <c:axId val="104184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5263872"/>
        <c:crosses val="autoZero"/>
        <c:auto val="1"/>
        <c:lblAlgn val="ctr"/>
        <c:lblOffset val="100"/>
        <c:noMultiLvlLbl val="0"/>
      </c:catAx>
      <c:valAx>
        <c:axId val="1052638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18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PainelM!$H$8</c:f>
              <c:strCache>
                <c:ptCount val="1"/>
                <c:pt idx="0">
                  <c:v>Nível 1</c:v>
                </c:pt>
              </c:strCache>
            </c:strRef>
          </c:tx>
          <c:spPr>
            <a:solidFill>
              <a:srgbClr val="FEFCB6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PainelM!$I$8</c:f>
              <c:numCache>
                <c:formatCode>0%</c:formatCode>
                <c:ptCount val="1"/>
                <c:pt idx="0">
                  <c:v>0.43333333333333335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B-40DA-B405-8FCC0415A59D}"/>
            </c:ext>
          </c:extLst>
        </c:ser>
        <c:ser>
          <c:idx val="1"/>
          <c:order val="1"/>
          <c:tx>
            <c:strRef>
              <c:f>PainelM!$H$9</c:f>
              <c:strCache>
                <c:ptCount val="1"/>
                <c:pt idx="0">
                  <c:v>Nível 2</c:v>
                </c:pt>
              </c:strCache>
            </c:strRef>
          </c:tx>
          <c:spPr>
            <a:solidFill>
              <a:srgbClr val="FFF63B"/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PainelM!$I$9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6B-40DA-B405-8FCC0415A59D}"/>
            </c:ext>
          </c:extLst>
        </c:ser>
        <c:ser>
          <c:idx val="2"/>
          <c:order val="2"/>
          <c:tx>
            <c:strRef>
              <c:f>PainelM!$H$10</c:f>
              <c:strCache>
                <c:ptCount val="1"/>
                <c:pt idx="0">
                  <c:v>Nível 3</c:v>
                </c:pt>
              </c:strCache>
            </c:strRef>
          </c:tx>
          <c:spPr>
            <a:solidFill>
              <a:srgbClr val="FFC00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val>
            <c:numRef>
              <c:f>PainelM!$I$10</c:f>
              <c:numCache>
                <c:formatCode>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6B-40DA-B405-8FCC0415A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05291136"/>
        <c:axId val="105297024"/>
        <c:axId val="0"/>
      </c:bar3DChart>
      <c:catAx>
        <c:axId val="105291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5297024"/>
        <c:crosses val="autoZero"/>
        <c:auto val="1"/>
        <c:lblAlgn val="ctr"/>
        <c:lblOffset val="100"/>
        <c:noMultiLvlLbl val="0"/>
      </c:catAx>
      <c:valAx>
        <c:axId val="1052970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29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PainelM!$L$8</c:f>
              <c:strCache>
                <c:ptCount val="1"/>
                <c:pt idx="0">
                  <c:v>Nível 1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PainelM!$M$8</c:f>
              <c:numCache>
                <c:formatCode>0%</c:formatCode>
                <c:ptCount val="1"/>
                <c:pt idx="0">
                  <c:v>0.47222222222222227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9-429A-B156-0DCAD1CA200D}"/>
            </c:ext>
          </c:extLst>
        </c:ser>
        <c:ser>
          <c:idx val="1"/>
          <c:order val="1"/>
          <c:tx>
            <c:strRef>
              <c:f>PainelM!$L$9</c:f>
              <c:strCache>
                <c:ptCount val="1"/>
                <c:pt idx="0">
                  <c:v>Nível 2</c:v>
                </c:pt>
              </c:strCache>
            </c:strRef>
          </c:tx>
          <c:spPr>
            <a:solidFill>
              <a:srgbClr val="92D050"/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PainelM!$M$9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9-429A-B156-0DCAD1CA200D}"/>
            </c:ext>
          </c:extLst>
        </c:ser>
        <c:ser>
          <c:idx val="2"/>
          <c:order val="2"/>
          <c:tx>
            <c:strRef>
              <c:f>PainelM!$L$10</c:f>
              <c:strCache>
                <c:ptCount val="1"/>
                <c:pt idx="0">
                  <c:v>Nível 3</c:v>
                </c:pt>
              </c:strCache>
            </c:strRef>
          </c:tx>
          <c:spPr>
            <a:solidFill>
              <a:srgbClr val="00B05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val>
            <c:numRef>
              <c:f>PainelM!$M$10</c:f>
              <c:numCache>
                <c:formatCode>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39-429A-B156-0DCAD1CA2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05652224"/>
        <c:axId val="105653760"/>
        <c:axId val="0"/>
      </c:bar3DChart>
      <c:catAx>
        <c:axId val="105652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5653760"/>
        <c:crosses val="autoZero"/>
        <c:auto val="1"/>
        <c:lblAlgn val="ctr"/>
        <c:lblOffset val="100"/>
        <c:noMultiLvlLbl val="0"/>
      </c:catAx>
      <c:valAx>
        <c:axId val="1056537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6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EFCB6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Grafico!#REF!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Grafico!#REF!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81D-4437-A621-B646750F05E9}"/>
            </c:ext>
          </c:extLst>
        </c:ser>
        <c:ser>
          <c:idx val="1"/>
          <c:order val="1"/>
          <c:spPr>
            <a:solidFill>
              <a:srgbClr val="FFF63B"/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Grafico!#REF!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Grafico!#REF!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81D-4437-A621-B646750F05E9}"/>
            </c:ext>
          </c:extLst>
        </c:ser>
        <c:ser>
          <c:idx val="2"/>
          <c:order val="2"/>
          <c:spPr>
            <a:solidFill>
              <a:srgbClr val="FFC00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val>
            <c:numRef>
              <c:f>Grafico!#REF!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Grafico!#REF!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381D-4437-A621-B646750F0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06170240"/>
        <c:axId val="106171776"/>
        <c:axId val="0"/>
      </c:bar3DChart>
      <c:catAx>
        <c:axId val="1061702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6171776"/>
        <c:crosses val="autoZero"/>
        <c:auto val="1"/>
        <c:lblAlgn val="ctr"/>
        <c:lblOffset val="100"/>
        <c:noMultiLvlLbl val="0"/>
      </c:catAx>
      <c:valAx>
        <c:axId val="1061717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17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20000"/>
                <a:lumOff val="80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Grafico!#REF!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Grafico!#REF!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DB-47C8-A1BA-9D5528AA368D}"/>
            </c:ext>
          </c:extLst>
        </c:ser>
        <c:ser>
          <c:idx val="1"/>
          <c:order val="1"/>
          <c:spPr>
            <a:solidFill>
              <a:srgbClr val="92D050"/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Grafico!#REF!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Grafico!#REF!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3DB-47C8-A1BA-9D5528AA368D}"/>
            </c:ext>
          </c:extLst>
        </c:ser>
        <c:ser>
          <c:idx val="2"/>
          <c:order val="2"/>
          <c:spPr>
            <a:solidFill>
              <a:srgbClr val="00B05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val>
            <c:numRef>
              <c:f>Grafico!#REF!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Grafico!#REF!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3DB-47C8-A1BA-9D5528AA3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06424960"/>
        <c:axId val="106586496"/>
        <c:axId val="0"/>
      </c:bar3DChart>
      <c:catAx>
        <c:axId val="106424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6586496"/>
        <c:crosses val="autoZero"/>
        <c:auto val="1"/>
        <c:lblAlgn val="ctr"/>
        <c:lblOffset val="100"/>
        <c:noMultiLvlLbl val="0"/>
      </c:catAx>
      <c:valAx>
        <c:axId val="1065864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42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Grafico!$B$7</c:f>
              <c:strCache>
                <c:ptCount val="1"/>
                <c:pt idx="0">
                  <c:v>Transparência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7A0-4DC8-975E-BE0CCAA52F1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07A0-4DC8-975E-BE0CCAA52F1D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7A0-4DC8-975E-BE0CCAA52F1D}"/>
              </c:ext>
            </c:extLst>
          </c:dPt>
          <c:cat>
            <c:strRef>
              <c:f>Grafico!$A$8:$A$10</c:f>
              <c:strCache>
                <c:ptCount val="3"/>
                <c:pt idx="0">
                  <c:v>Nível 1</c:v>
                </c:pt>
                <c:pt idx="1">
                  <c:v>Nível 2</c:v>
                </c:pt>
                <c:pt idx="2">
                  <c:v>Nível 3</c:v>
                </c:pt>
              </c:strCache>
            </c:strRef>
          </c:cat>
          <c:val>
            <c:numRef>
              <c:f>Grafico!$B$8:$B$10</c:f>
              <c:numCache>
                <c:formatCode>0%</c:formatCode>
                <c:ptCount val="3"/>
                <c:pt idx="0">
                  <c:v>0.87141779788838614</c:v>
                </c:pt>
                <c:pt idx="1">
                  <c:v>0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0-4DC8-975E-BE0CCAA52F1D}"/>
            </c:ext>
          </c:extLst>
        </c:ser>
        <c:ser>
          <c:idx val="1"/>
          <c:order val="1"/>
          <c:tx>
            <c:strRef>
              <c:f>Grafico!$C$7</c:f>
              <c:strCache>
                <c:ptCount val="1"/>
                <c:pt idx="0">
                  <c:v>Integridade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DFA6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07A0-4DC8-975E-BE0CCAA52F1D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7A0-4DC8-975E-BE0CCAA52F1D}"/>
              </c:ext>
            </c:extLst>
          </c:dPt>
          <c:cat>
            <c:strRef>
              <c:f>Grafico!$A$8:$A$10</c:f>
              <c:strCache>
                <c:ptCount val="3"/>
                <c:pt idx="0">
                  <c:v>Nível 1</c:v>
                </c:pt>
                <c:pt idx="1">
                  <c:v>Nível 2</c:v>
                </c:pt>
                <c:pt idx="2">
                  <c:v>Nível 3</c:v>
                </c:pt>
              </c:strCache>
            </c:strRef>
          </c:cat>
          <c:val>
            <c:numRef>
              <c:f>Grafico!$C$8:$C$10</c:f>
              <c:numCache>
                <c:formatCode>0%</c:formatCode>
                <c:ptCount val="3"/>
                <c:pt idx="0">
                  <c:v>0.43333333333333335</c:v>
                </c:pt>
                <c:pt idx="1">
                  <c:v>0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0-4DC8-975E-BE0CCAA52F1D}"/>
            </c:ext>
          </c:extLst>
        </c:ser>
        <c:ser>
          <c:idx val="2"/>
          <c:order val="2"/>
          <c:tx>
            <c:strRef>
              <c:f>Grafico!$D$7</c:f>
              <c:strCache>
                <c:ptCount val="1"/>
                <c:pt idx="0">
                  <c:v>Particiapação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8BFD6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7A0-4DC8-975E-BE0CCAA52F1D}"/>
              </c:ext>
            </c:extLst>
          </c:dPt>
          <c:dPt>
            <c:idx val="1"/>
            <c:invertIfNegative val="0"/>
            <c:bubble3D val="0"/>
            <c:spPr>
              <a:solidFill>
                <a:srgbClr val="22FA27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07A0-4DC8-975E-BE0CCAA52F1D}"/>
              </c:ext>
            </c:extLst>
          </c:dPt>
          <c:cat>
            <c:strRef>
              <c:f>Grafico!$A$8:$A$10</c:f>
              <c:strCache>
                <c:ptCount val="3"/>
                <c:pt idx="0">
                  <c:v>Nível 1</c:v>
                </c:pt>
                <c:pt idx="1">
                  <c:v>Nível 2</c:v>
                </c:pt>
                <c:pt idx="2">
                  <c:v>Nível 3</c:v>
                </c:pt>
              </c:strCache>
            </c:strRef>
          </c:cat>
          <c:val>
            <c:numRef>
              <c:f>Grafico!$D$8:$D$10</c:f>
              <c:numCache>
                <c:formatCode>0%</c:formatCode>
                <c:ptCount val="3"/>
                <c:pt idx="0">
                  <c:v>0.47222222222222227</c:v>
                </c:pt>
                <c:pt idx="1">
                  <c:v>0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0-4DC8-975E-BE0CCAA5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328832"/>
        <c:axId val="106330368"/>
        <c:axId val="0"/>
      </c:bar3DChart>
      <c:catAx>
        <c:axId val="10632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330368"/>
        <c:crosses val="autoZero"/>
        <c:auto val="1"/>
        <c:lblAlgn val="ctr"/>
        <c:lblOffset val="100"/>
        <c:noMultiLvlLbl val="0"/>
      </c:catAx>
      <c:valAx>
        <c:axId val="1063303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32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chart" Target="../charts/chart3.xml"/><Relationship Id="rId2" Type="http://schemas.openxmlformats.org/officeDocument/2006/relationships/hyperlink" Target="#PainelM!A1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M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M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M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M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M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M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M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M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M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M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M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M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M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M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chart" Target="../charts/chart6.xml"/><Relationship Id="rId2" Type="http://schemas.openxmlformats.org/officeDocument/2006/relationships/hyperlink" Target="#PainelM!A1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3.sv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57151</xdr:rowOff>
    </xdr:from>
    <xdr:to>
      <xdr:col>1</xdr:col>
      <xdr:colOff>428625</xdr:colOff>
      <xdr:row>1</xdr:row>
      <xdr:rowOff>169070</xdr:rowOff>
    </xdr:to>
    <xdr:pic>
      <xdr:nvPicPr>
        <xdr:cNvPr id="2" name="Imagem 1" descr="CG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1"/>
          <a:ext cx="1247775" cy="311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</xdr:row>
      <xdr:rowOff>66674</xdr:rowOff>
    </xdr:from>
    <xdr:to>
      <xdr:col>0</xdr:col>
      <xdr:colOff>542925</xdr:colOff>
      <xdr:row>3</xdr:row>
      <xdr:rowOff>9524</xdr:rowOff>
    </xdr:to>
    <xdr:pic>
      <xdr:nvPicPr>
        <xdr:cNvPr id="4" name="Gráfico 3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4300" y="342899"/>
          <a:ext cx="428625" cy="4286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</xdr:row>
      <xdr:rowOff>180974</xdr:rowOff>
    </xdr:from>
    <xdr:to>
      <xdr:col>6</xdr:col>
      <xdr:colOff>19050</xdr:colOff>
      <xdr:row>22</xdr:row>
      <xdr:rowOff>190500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657225</xdr:colOff>
      <xdr:row>12</xdr:row>
      <xdr:rowOff>161925</xdr:rowOff>
    </xdr:from>
    <xdr:to>
      <xdr:col>10</xdr:col>
      <xdr:colOff>28575</xdr:colOff>
      <xdr:row>23</xdr:row>
      <xdr:rowOff>9525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19050</xdr:colOff>
      <xdr:row>12</xdr:row>
      <xdr:rowOff>171450</xdr:rowOff>
    </xdr:from>
    <xdr:to>
      <xdr:col>14</xdr:col>
      <xdr:colOff>61912</xdr:colOff>
      <xdr:row>23</xdr:row>
      <xdr:rowOff>38100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561975</xdr:colOff>
      <xdr:row>1</xdr:row>
      <xdr:rowOff>83344</xdr:rowOff>
    </xdr:to>
    <xdr:pic>
      <xdr:nvPicPr>
        <xdr:cNvPr id="12" name="Imagem 11" descr="CGU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247775" cy="311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</xdr:row>
      <xdr:rowOff>76200</xdr:rowOff>
    </xdr:from>
    <xdr:to>
      <xdr:col>0</xdr:col>
      <xdr:colOff>542925</xdr:colOff>
      <xdr:row>3</xdr:row>
      <xdr:rowOff>19050</xdr:rowOff>
    </xdr:to>
    <xdr:pic>
      <xdr:nvPicPr>
        <xdr:cNvPr id="13" name="Gráfico 12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4300" y="352425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171450</xdr:colOff>
      <xdr:row>0</xdr:row>
      <xdr:rowOff>76200</xdr:rowOff>
    </xdr:from>
    <xdr:to>
      <xdr:col>20</xdr:col>
      <xdr:colOff>9525</xdr:colOff>
      <xdr:row>1</xdr:row>
      <xdr:rowOff>47625</xdr:rowOff>
    </xdr:to>
    <xdr:sp macro="" textlink="">
      <xdr:nvSpPr>
        <xdr:cNvPr id="4098" name="Button 2" hidden="1">
          <a:extLst>
            <a:ext uri="{63B3BB69-23CF-44E3-9099-C40C66FF867C}">
              <a14:compatExt xmlns:a14="http://schemas.microsoft.com/office/drawing/2010/main" spid="_x0000_s4098"/>
            </a:ex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Botão 2</a:t>
          </a:r>
        </a:p>
      </xdr:txBody>
    </xdr:sp>
    <xdr:clientData fPrintsWithSheet="0"/>
  </xdr:twoCellAnchor>
  <xdr:twoCellAnchor editAs="oneCell">
    <xdr:from>
      <xdr:col>0</xdr:col>
      <xdr:colOff>0</xdr:colOff>
      <xdr:row>0</xdr:row>
      <xdr:rowOff>57151</xdr:rowOff>
    </xdr:from>
    <xdr:to>
      <xdr:col>1</xdr:col>
      <xdr:colOff>561975</xdr:colOff>
      <xdr:row>1</xdr:row>
      <xdr:rowOff>92870</xdr:rowOff>
    </xdr:to>
    <xdr:pic>
      <xdr:nvPicPr>
        <xdr:cNvPr id="5" name="Imagem 4" descr="CGU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1"/>
          <a:ext cx="1247775" cy="311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</xdr:row>
      <xdr:rowOff>66674</xdr:rowOff>
    </xdr:from>
    <xdr:to>
      <xdr:col>0</xdr:col>
      <xdr:colOff>542925</xdr:colOff>
      <xdr:row>3</xdr:row>
      <xdr:rowOff>9524</xdr:rowOff>
    </xdr:to>
    <xdr:pic>
      <xdr:nvPicPr>
        <xdr:cNvPr id="6" name="Gráfico 5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4300" y="342899"/>
          <a:ext cx="428625" cy="428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57150</xdr:rowOff>
    </xdr:from>
    <xdr:to>
      <xdr:col>3</xdr:col>
      <xdr:colOff>1619250</xdr:colOff>
      <xdr:row>1</xdr:row>
      <xdr:rowOff>794</xdr:rowOff>
    </xdr:to>
    <xdr:pic>
      <xdr:nvPicPr>
        <xdr:cNvPr id="2" name="Imagem 1" descr="CGU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57150"/>
          <a:ext cx="1247775" cy="388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428625</xdr:colOff>
      <xdr:row>0</xdr:row>
      <xdr:rowOff>428625</xdr:rowOff>
    </xdr:to>
    <xdr:pic>
      <xdr:nvPicPr>
        <xdr:cNvPr id="3" name="Gráfico 2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524250" y="0"/>
          <a:ext cx="428625" cy="428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57150</xdr:rowOff>
    </xdr:from>
    <xdr:to>
      <xdr:col>3</xdr:col>
      <xdr:colOff>1619250</xdr:colOff>
      <xdr:row>0</xdr:row>
      <xdr:rowOff>445294</xdr:rowOff>
    </xdr:to>
    <xdr:pic>
      <xdr:nvPicPr>
        <xdr:cNvPr id="2" name="Imagem 1" descr="CGU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57150"/>
          <a:ext cx="1247775" cy="388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428625</xdr:colOff>
      <xdr:row>0</xdr:row>
      <xdr:rowOff>428625</xdr:rowOff>
    </xdr:to>
    <xdr:pic>
      <xdr:nvPicPr>
        <xdr:cNvPr id="3" name="Gráfico 2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524250" y="0"/>
          <a:ext cx="428625" cy="428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57150</xdr:rowOff>
    </xdr:from>
    <xdr:to>
      <xdr:col>3</xdr:col>
      <xdr:colOff>1619250</xdr:colOff>
      <xdr:row>0</xdr:row>
      <xdr:rowOff>445294</xdr:rowOff>
    </xdr:to>
    <xdr:pic>
      <xdr:nvPicPr>
        <xdr:cNvPr id="2" name="Imagem 1" descr="CGU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57150"/>
          <a:ext cx="1247775" cy="388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428625</xdr:colOff>
      <xdr:row>0</xdr:row>
      <xdr:rowOff>428625</xdr:rowOff>
    </xdr:to>
    <xdr:pic>
      <xdr:nvPicPr>
        <xdr:cNvPr id="3" name="Gráfico 2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524250" y="0"/>
          <a:ext cx="428625" cy="428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561975</xdr:colOff>
      <xdr:row>1</xdr:row>
      <xdr:rowOff>83344</xdr:rowOff>
    </xdr:to>
    <xdr:pic>
      <xdr:nvPicPr>
        <xdr:cNvPr id="2" name="Imagem 1" descr="CGU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247775" cy="311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</xdr:row>
      <xdr:rowOff>76200</xdr:rowOff>
    </xdr:from>
    <xdr:to>
      <xdr:col>0</xdr:col>
      <xdr:colOff>542925</xdr:colOff>
      <xdr:row>3</xdr:row>
      <xdr:rowOff>19050</xdr:rowOff>
    </xdr:to>
    <xdr:pic>
      <xdr:nvPicPr>
        <xdr:cNvPr id="3" name="Gráfico 2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4300" y="352425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171450</xdr:colOff>
      <xdr:row>0</xdr:row>
      <xdr:rowOff>76200</xdr:rowOff>
    </xdr:from>
    <xdr:to>
      <xdr:col>20</xdr:col>
      <xdr:colOff>9525</xdr:colOff>
      <xdr:row>1</xdr:row>
      <xdr:rowOff>47625</xdr:rowOff>
    </xdr:to>
    <xdr:sp macro="" textlink="">
      <xdr:nvSpPr>
        <xdr:cNvPr id="13313" name="Button 1" hidden="1">
          <a:extLst>
            <a:ext uri="{63B3BB69-23CF-44E3-9099-C40C66FF867C}">
              <a14:compatExt xmlns:a14="http://schemas.microsoft.com/office/drawing/2010/main" spid="_x0000_s13313"/>
            </a:ext>
            <a:ext uri="{FF2B5EF4-FFF2-40B4-BE49-F238E27FC236}">
              <a16:creationId xmlns:a16="http://schemas.microsoft.com/office/drawing/2014/main" id="{00000000-0008-0000-0600-0000013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Botão 2</a:t>
          </a:r>
        </a:p>
      </xdr:txBody>
    </xdr:sp>
    <xdr:clientData fPrintsWithSheet="0"/>
  </xdr:twoCellAnchor>
  <xdr:twoCellAnchor editAs="oneCell">
    <xdr:from>
      <xdr:col>0</xdr:col>
      <xdr:colOff>0</xdr:colOff>
      <xdr:row>0</xdr:row>
      <xdr:rowOff>57151</xdr:rowOff>
    </xdr:from>
    <xdr:to>
      <xdr:col>1</xdr:col>
      <xdr:colOff>561975</xdr:colOff>
      <xdr:row>1</xdr:row>
      <xdr:rowOff>92870</xdr:rowOff>
    </xdr:to>
    <xdr:pic>
      <xdr:nvPicPr>
        <xdr:cNvPr id="5" name="Imagem 4" descr="CGU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1"/>
          <a:ext cx="1247775" cy="311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</xdr:row>
      <xdr:rowOff>66674</xdr:rowOff>
    </xdr:from>
    <xdr:to>
      <xdr:col>0</xdr:col>
      <xdr:colOff>542925</xdr:colOff>
      <xdr:row>3</xdr:row>
      <xdr:rowOff>9524</xdr:rowOff>
    </xdr:to>
    <xdr:pic>
      <xdr:nvPicPr>
        <xdr:cNvPr id="6" name="Gráfico 5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4300" y="342899"/>
          <a:ext cx="428625" cy="4286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57150</xdr:rowOff>
    </xdr:from>
    <xdr:to>
      <xdr:col>3</xdr:col>
      <xdr:colOff>1619250</xdr:colOff>
      <xdr:row>0</xdr:row>
      <xdr:rowOff>445294</xdr:rowOff>
    </xdr:to>
    <xdr:pic>
      <xdr:nvPicPr>
        <xdr:cNvPr id="2" name="Imagem 1" descr="CGU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57150"/>
          <a:ext cx="1247775" cy="388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428625</xdr:colOff>
      <xdr:row>0</xdr:row>
      <xdr:rowOff>428625</xdr:rowOff>
    </xdr:to>
    <xdr:pic>
      <xdr:nvPicPr>
        <xdr:cNvPr id="3" name="Gráfico 2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524250" y="0"/>
          <a:ext cx="428625" cy="4286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57150</xdr:rowOff>
    </xdr:from>
    <xdr:to>
      <xdr:col>3</xdr:col>
      <xdr:colOff>1619250</xdr:colOff>
      <xdr:row>0</xdr:row>
      <xdr:rowOff>445294</xdr:rowOff>
    </xdr:to>
    <xdr:pic>
      <xdr:nvPicPr>
        <xdr:cNvPr id="2" name="Imagem 1" descr="CGU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57150"/>
          <a:ext cx="1247775" cy="388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428625</xdr:colOff>
      <xdr:row>0</xdr:row>
      <xdr:rowOff>428625</xdr:rowOff>
    </xdr:to>
    <xdr:pic>
      <xdr:nvPicPr>
        <xdr:cNvPr id="3" name="Gráfico 2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524250" y="0"/>
          <a:ext cx="428625" cy="4286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57150</xdr:rowOff>
    </xdr:from>
    <xdr:to>
      <xdr:col>3</xdr:col>
      <xdr:colOff>1619250</xdr:colOff>
      <xdr:row>0</xdr:row>
      <xdr:rowOff>445294</xdr:rowOff>
    </xdr:to>
    <xdr:pic>
      <xdr:nvPicPr>
        <xdr:cNvPr id="2" name="Imagem 1" descr="CGU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57150"/>
          <a:ext cx="1247775" cy="388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428625</xdr:colOff>
      <xdr:row>0</xdr:row>
      <xdr:rowOff>428625</xdr:rowOff>
    </xdr:to>
    <xdr:pic>
      <xdr:nvPicPr>
        <xdr:cNvPr id="3" name="Gráfico 2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524250" y="0"/>
          <a:ext cx="428625" cy="4286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561975</xdr:colOff>
      <xdr:row>1</xdr:row>
      <xdr:rowOff>83344</xdr:rowOff>
    </xdr:to>
    <xdr:pic>
      <xdr:nvPicPr>
        <xdr:cNvPr id="2" name="Imagem 1" descr="CGU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247775" cy="311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</xdr:row>
      <xdr:rowOff>76200</xdr:rowOff>
    </xdr:from>
    <xdr:to>
      <xdr:col>0</xdr:col>
      <xdr:colOff>542925</xdr:colOff>
      <xdr:row>3</xdr:row>
      <xdr:rowOff>19050</xdr:rowOff>
    </xdr:to>
    <xdr:pic>
      <xdr:nvPicPr>
        <xdr:cNvPr id="3" name="Gráfico 2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4300" y="352425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171450</xdr:colOff>
      <xdr:row>0</xdr:row>
      <xdr:rowOff>76200</xdr:rowOff>
    </xdr:from>
    <xdr:to>
      <xdr:col>20</xdr:col>
      <xdr:colOff>9525</xdr:colOff>
      <xdr:row>1</xdr:row>
      <xdr:rowOff>47625</xdr:rowOff>
    </xdr:to>
    <xdr:sp macro="" textlink="">
      <xdr:nvSpPr>
        <xdr:cNvPr id="17409" name="Button 1" hidden="1">
          <a:extLst>
            <a:ext uri="{63B3BB69-23CF-44E3-9099-C40C66FF867C}">
              <a14:compatExt xmlns:a14="http://schemas.microsoft.com/office/drawing/2010/main" spid="_x0000_s17409"/>
            </a:ext>
            <a:ext uri="{FF2B5EF4-FFF2-40B4-BE49-F238E27FC236}">
              <a16:creationId xmlns:a16="http://schemas.microsoft.com/office/drawing/2014/main" id="{00000000-0008-0000-0A00-0000014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Botão 2</a:t>
          </a:r>
        </a:p>
      </xdr:txBody>
    </xdr:sp>
    <xdr:clientData fPrintsWithSheet="0"/>
  </xdr:twoCellAnchor>
  <xdr:twoCellAnchor editAs="oneCell">
    <xdr:from>
      <xdr:col>0</xdr:col>
      <xdr:colOff>0</xdr:colOff>
      <xdr:row>0</xdr:row>
      <xdr:rowOff>57151</xdr:rowOff>
    </xdr:from>
    <xdr:to>
      <xdr:col>1</xdr:col>
      <xdr:colOff>561975</xdr:colOff>
      <xdr:row>1</xdr:row>
      <xdr:rowOff>92870</xdr:rowOff>
    </xdr:to>
    <xdr:pic>
      <xdr:nvPicPr>
        <xdr:cNvPr id="5" name="Imagem 4" descr="CGU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1"/>
          <a:ext cx="1247775" cy="311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</xdr:row>
      <xdr:rowOff>66674</xdr:rowOff>
    </xdr:from>
    <xdr:to>
      <xdr:col>0</xdr:col>
      <xdr:colOff>542925</xdr:colOff>
      <xdr:row>3</xdr:row>
      <xdr:rowOff>9524</xdr:rowOff>
    </xdr:to>
    <xdr:pic>
      <xdr:nvPicPr>
        <xdr:cNvPr id="6" name="Gráfico 5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4300" y="342899"/>
          <a:ext cx="428625" cy="4286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57150</xdr:rowOff>
    </xdr:from>
    <xdr:to>
      <xdr:col>3</xdr:col>
      <xdr:colOff>1619250</xdr:colOff>
      <xdr:row>0</xdr:row>
      <xdr:rowOff>445294</xdr:rowOff>
    </xdr:to>
    <xdr:pic>
      <xdr:nvPicPr>
        <xdr:cNvPr id="2" name="Imagem 1" descr="CGU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57150"/>
          <a:ext cx="1247775" cy="388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428625</xdr:colOff>
      <xdr:row>0</xdr:row>
      <xdr:rowOff>428625</xdr:rowOff>
    </xdr:to>
    <xdr:pic>
      <xdr:nvPicPr>
        <xdr:cNvPr id="3" name="Gráfico 2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524250" y="0"/>
          <a:ext cx="428625" cy="4286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57150</xdr:rowOff>
    </xdr:from>
    <xdr:to>
      <xdr:col>3</xdr:col>
      <xdr:colOff>1619250</xdr:colOff>
      <xdr:row>0</xdr:row>
      <xdr:rowOff>445294</xdr:rowOff>
    </xdr:to>
    <xdr:pic>
      <xdr:nvPicPr>
        <xdr:cNvPr id="2" name="Imagem 1" descr="CGU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57150"/>
          <a:ext cx="1247775" cy="388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428625</xdr:colOff>
      <xdr:row>0</xdr:row>
      <xdr:rowOff>428625</xdr:rowOff>
    </xdr:to>
    <xdr:pic>
      <xdr:nvPicPr>
        <xdr:cNvPr id="3" name="Gráfico 2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638425" y="0"/>
          <a:ext cx="428625" cy="4286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57150</xdr:rowOff>
    </xdr:from>
    <xdr:to>
      <xdr:col>3</xdr:col>
      <xdr:colOff>1619250</xdr:colOff>
      <xdr:row>0</xdr:row>
      <xdr:rowOff>445294</xdr:rowOff>
    </xdr:to>
    <xdr:pic>
      <xdr:nvPicPr>
        <xdr:cNvPr id="2" name="Imagem 1" descr="CGU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57150"/>
          <a:ext cx="1247775" cy="388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428625</xdr:colOff>
      <xdr:row>0</xdr:row>
      <xdr:rowOff>428625</xdr:rowOff>
    </xdr:to>
    <xdr:pic>
      <xdr:nvPicPr>
        <xdr:cNvPr id="3" name="Gráfico 2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638425" y="0"/>
          <a:ext cx="428625" cy="4286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0</xdr:row>
      <xdr:rowOff>57150</xdr:rowOff>
    </xdr:from>
    <xdr:to>
      <xdr:col>5</xdr:col>
      <xdr:colOff>1619250</xdr:colOff>
      <xdr:row>0</xdr:row>
      <xdr:rowOff>445294</xdr:rowOff>
    </xdr:to>
    <xdr:pic>
      <xdr:nvPicPr>
        <xdr:cNvPr id="2" name="Imagem 1" descr="CGU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57150"/>
          <a:ext cx="1247775" cy="388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428625</xdr:colOff>
      <xdr:row>0</xdr:row>
      <xdr:rowOff>428625</xdr:rowOff>
    </xdr:to>
    <xdr:pic>
      <xdr:nvPicPr>
        <xdr:cNvPr id="3" name="Gráfico 2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524250" y="0"/>
          <a:ext cx="428625" cy="4286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0</xdr:row>
      <xdr:rowOff>57150</xdr:rowOff>
    </xdr:from>
    <xdr:to>
      <xdr:col>5</xdr:col>
      <xdr:colOff>1619250</xdr:colOff>
      <xdr:row>0</xdr:row>
      <xdr:rowOff>445294</xdr:rowOff>
    </xdr:to>
    <xdr:pic>
      <xdr:nvPicPr>
        <xdr:cNvPr id="2" name="Imagem 1" descr="CGU">
          <a:extLst>
            <a:ext uri="{FF2B5EF4-FFF2-40B4-BE49-F238E27FC236}">
              <a16:creationId xmlns:a16="http://schemas.microsoft.com/office/drawing/2014/main" id="{DD07C98A-F157-41C7-9C6A-7207E66EF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57150"/>
          <a:ext cx="1247775" cy="388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428625</xdr:colOff>
      <xdr:row>0</xdr:row>
      <xdr:rowOff>428625</xdr:rowOff>
    </xdr:to>
    <xdr:pic>
      <xdr:nvPicPr>
        <xdr:cNvPr id="3" name="Gráfico 2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D8303F-D5DC-410B-A485-F5F3BDD1F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314700" y="0"/>
          <a:ext cx="428625" cy="4286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133351</xdr:rowOff>
    </xdr:from>
    <xdr:to>
      <xdr:col>2</xdr:col>
      <xdr:colOff>57150</xdr:colOff>
      <xdr:row>1</xdr:row>
      <xdr:rowOff>169070</xdr:rowOff>
    </xdr:to>
    <xdr:pic>
      <xdr:nvPicPr>
        <xdr:cNvPr id="2" name="Imagem 1" descr="CGU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33351"/>
          <a:ext cx="1247775" cy="311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38099</xdr:rowOff>
    </xdr:from>
    <xdr:to>
      <xdr:col>0</xdr:col>
      <xdr:colOff>495300</xdr:colOff>
      <xdr:row>1</xdr:row>
      <xdr:rowOff>190499</xdr:rowOff>
    </xdr:to>
    <xdr:pic>
      <xdr:nvPicPr>
        <xdr:cNvPr id="3" name="Gráfico 2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6675" y="38099"/>
          <a:ext cx="428625" cy="428625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</xdr:row>
      <xdr:rowOff>161925</xdr:rowOff>
    </xdr:from>
    <xdr:to>
      <xdr:col>6</xdr:col>
      <xdr:colOff>0</xdr:colOff>
      <xdr:row>22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11</xdr:row>
      <xdr:rowOff>171450</xdr:rowOff>
    </xdr:from>
    <xdr:to>
      <xdr:col>6</xdr:col>
      <xdr:colOff>0</xdr:colOff>
      <xdr:row>22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276226</xdr:colOff>
      <xdr:row>2</xdr:row>
      <xdr:rowOff>47625</xdr:rowOff>
    </xdr:from>
    <xdr:to>
      <xdr:col>15</xdr:col>
      <xdr:colOff>381000</xdr:colOff>
      <xdr:row>25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gu.gov.b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"/>
  <dimension ref="A1:N22"/>
  <sheetViews>
    <sheetView showGridLines="0" topLeftCell="A10" zoomScaleNormal="100" workbookViewId="0">
      <selection activeCell="B10" sqref="B10"/>
    </sheetView>
  </sheetViews>
  <sheetFormatPr defaultRowHeight="15.75" x14ac:dyDescent="0.25"/>
  <cols>
    <col min="1" max="1" width="10.75" customWidth="1"/>
    <col min="2" max="2" width="26.25" customWidth="1"/>
    <col min="3" max="3" width="5.5" customWidth="1"/>
    <col min="6" max="6" width="9" customWidth="1"/>
  </cols>
  <sheetData>
    <row r="1" spans="1:14" s="3" customFormat="1" x14ac:dyDescent="0.25"/>
    <row r="2" spans="1:14" s="5" customFormat="1" ht="19.5" customHeight="1" x14ac:dyDescent="0.35">
      <c r="D2" s="166" t="s">
        <v>0</v>
      </c>
      <c r="E2" s="166"/>
      <c r="F2" s="166"/>
      <c r="H2" s="166" t="s">
        <v>1</v>
      </c>
      <c r="I2" s="166"/>
      <c r="J2" s="166"/>
      <c r="L2" s="166" t="s">
        <v>2</v>
      </c>
      <c r="M2" s="166"/>
      <c r="N2" s="166"/>
    </row>
    <row r="3" spans="1:14" s="4" customFormat="1" ht="18.75" x14ac:dyDescent="0.3">
      <c r="D3" s="103" t="s">
        <v>3</v>
      </c>
      <c r="E3" s="103" t="s">
        <v>4</v>
      </c>
      <c r="F3" s="103" t="s">
        <v>5</v>
      </c>
      <c r="H3" s="103" t="s">
        <v>3</v>
      </c>
      <c r="I3" s="103" t="s">
        <v>4</v>
      </c>
      <c r="J3" s="103" t="s">
        <v>5</v>
      </c>
      <c r="L3" s="103" t="s">
        <v>3</v>
      </c>
      <c r="M3" s="103" t="s">
        <v>4</v>
      </c>
      <c r="N3" s="103" t="s">
        <v>5</v>
      </c>
    </row>
    <row r="4" spans="1:14" x14ac:dyDescent="0.25">
      <c r="A4" s="49" t="s">
        <v>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x14ac:dyDescent="0.25">
      <c r="A5" s="49" t="s">
        <v>7</v>
      </c>
      <c r="B5" s="58"/>
      <c r="C5" s="58"/>
      <c r="D5" s="163" t="s">
        <v>8</v>
      </c>
      <c r="E5" s="163"/>
      <c r="F5" s="163"/>
      <c r="G5" s="58"/>
      <c r="H5" s="164" t="s">
        <v>9</v>
      </c>
      <c r="I5" s="164"/>
      <c r="J5" s="164"/>
      <c r="K5" s="58"/>
      <c r="L5" s="165" t="s">
        <v>10</v>
      </c>
      <c r="M5" s="165"/>
      <c r="N5" s="165"/>
    </row>
    <row r="6" spans="1:14" x14ac:dyDescent="0.25">
      <c r="A6" s="49" t="s">
        <v>11</v>
      </c>
      <c r="B6" s="58"/>
      <c r="C6" s="58"/>
      <c r="D6" s="163"/>
      <c r="E6" s="163"/>
      <c r="F6" s="163"/>
      <c r="G6" s="58"/>
      <c r="H6" s="164"/>
      <c r="I6" s="164"/>
      <c r="J6" s="164"/>
      <c r="K6" s="58"/>
      <c r="L6" s="165"/>
      <c r="M6" s="165"/>
      <c r="N6" s="165"/>
    </row>
    <row r="7" spans="1:14" x14ac:dyDescent="0.25">
      <c r="A7" s="48"/>
      <c r="B7" s="58"/>
      <c r="C7" s="58"/>
      <c r="D7" s="22"/>
      <c r="E7" s="22"/>
      <c r="F7" s="22"/>
      <c r="G7" s="58"/>
      <c r="H7" s="2"/>
      <c r="I7" s="2"/>
      <c r="J7" s="2"/>
      <c r="K7" s="58"/>
      <c r="L7" s="25"/>
      <c r="M7" s="25"/>
      <c r="N7" s="25"/>
    </row>
    <row r="8" spans="1:14" s="17" customFormat="1" ht="33.75" customHeight="1" x14ac:dyDescent="0.25">
      <c r="A8" s="27" t="s">
        <v>12</v>
      </c>
      <c r="B8" s="79" t="s">
        <v>173</v>
      </c>
      <c r="D8" s="23" t="s">
        <v>3</v>
      </c>
      <c r="E8" s="24">
        <f>Transparencia!J7</f>
        <v>0.87141779788838614</v>
      </c>
      <c r="F8" s="99" t="str">
        <f>IF(E8=100%,"«","")</f>
        <v/>
      </c>
      <c r="H8" s="50" t="s">
        <v>3</v>
      </c>
      <c r="I8" s="18">
        <f>Integridade!J7</f>
        <v>0.43333333333333335</v>
      </c>
      <c r="J8" s="101" t="str">
        <f>IF(I8=100%,"«","")</f>
        <v/>
      </c>
      <c r="L8" s="51" t="s">
        <v>3</v>
      </c>
      <c r="M8" s="26">
        <f>Participação!J7</f>
        <v>0.47222222222222227</v>
      </c>
      <c r="N8" s="102" t="str">
        <f>IF(M8=100%,"«","")</f>
        <v/>
      </c>
    </row>
    <row r="9" spans="1:14" s="17" customFormat="1" ht="33.75" customHeight="1" x14ac:dyDescent="0.25">
      <c r="A9" s="27" t="s">
        <v>14</v>
      </c>
      <c r="B9" s="79" t="s">
        <v>291</v>
      </c>
      <c r="D9" s="23" t="s">
        <v>4</v>
      </c>
      <c r="E9" s="24">
        <f>Transparencia!J11</f>
        <v>0</v>
      </c>
      <c r="F9" s="100" t="str">
        <f t="shared" ref="F9:F10" si="0">IF(E9=100%,"«","")</f>
        <v/>
      </c>
      <c r="H9" s="50" t="s">
        <v>4</v>
      </c>
      <c r="I9" s="18">
        <f>Integridade!J11</f>
        <v>0</v>
      </c>
      <c r="J9" s="101" t="str">
        <f t="shared" ref="J9:J10" si="1">IF(I9=100%,"«","")</f>
        <v/>
      </c>
      <c r="L9" s="51" t="s">
        <v>4</v>
      </c>
      <c r="M9" s="26">
        <f>Participação!J11</f>
        <v>0</v>
      </c>
      <c r="N9" s="102" t="str">
        <f t="shared" ref="N9:N10" si="2">IF(M9=100%,"«","")</f>
        <v/>
      </c>
    </row>
    <row r="10" spans="1:14" s="17" customFormat="1" ht="33.75" customHeight="1" x14ac:dyDescent="0.25">
      <c r="A10" s="96" t="s">
        <v>15</v>
      </c>
      <c r="B10" s="79">
        <v>2803005</v>
      </c>
      <c r="D10" s="23" t="s">
        <v>5</v>
      </c>
      <c r="E10" s="24">
        <f>Transparencia!J15</f>
        <v>0.33333333333333331</v>
      </c>
      <c r="F10" s="100" t="str">
        <f t="shared" si="0"/>
        <v/>
      </c>
      <c r="H10" s="50" t="s">
        <v>5</v>
      </c>
      <c r="I10" s="18">
        <f>Integridade!J15</f>
        <v>0.16666666666666666</v>
      </c>
      <c r="J10" s="101" t="str">
        <f t="shared" si="1"/>
        <v/>
      </c>
      <c r="L10" s="51" t="s">
        <v>5</v>
      </c>
      <c r="M10" s="26">
        <f>Participação!J15</f>
        <v>0.66666666666666663</v>
      </c>
      <c r="N10" s="102" t="str">
        <f t="shared" si="2"/>
        <v/>
      </c>
    </row>
    <row r="11" spans="1:14" x14ac:dyDescent="0.25">
      <c r="A11" s="49" t="s">
        <v>16</v>
      </c>
      <c r="B11" s="58"/>
      <c r="C11" s="58"/>
      <c r="D11" s="22"/>
      <c r="E11" s="22"/>
      <c r="F11" s="22"/>
      <c r="G11" s="58"/>
      <c r="H11" s="2"/>
      <c r="I11" s="2"/>
      <c r="J11" s="2"/>
      <c r="K11" s="58"/>
      <c r="L11" s="25"/>
      <c r="M11" s="25"/>
      <c r="N11" s="25"/>
    </row>
    <row r="12" spans="1:14" x14ac:dyDescent="0.25">
      <c r="A12" s="49" t="s">
        <v>17</v>
      </c>
      <c r="B12" s="58"/>
      <c r="C12" s="58"/>
      <c r="D12" s="22"/>
      <c r="E12" s="22"/>
      <c r="F12" s="22"/>
      <c r="G12" s="58"/>
      <c r="H12" s="2"/>
      <c r="I12" s="2"/>
      <c r="J12" s="2"/>
      <c r="K12" s="58"/>
      <c r="L12" s="25"/>
      <c r="M12" s="25"/>
      <c r="N12" s="25"/>
    </row>
    <row r="13" spans="1:14" ht="6.75" customHeight="1" thickBot="1" x14ac:dyDescent="0.3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spans="1:14" x14ac:dyDescent="0.25">
      <c r="A14" s="167" t="s">
        <v>18</v>
      </c>
      <c r="B14" s="16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</row>
    <row r="15" spans="1:14" s="58" customFormat="1" ht="16.5" thickBot="1" x14ac:dyDescent="0.3">
      <c r="A15" s="169"/>
      <c r="B15" s="170"/>
    </row>
    <row r="16" spans="1:14" s="58" customFormat="1" ht="16.5" thickBot="1" x14ac:dyDescent="0.3">
      <c r="A16" s="171" t="s">
        <v>19</v>
      </c>
      <c r="B16" s="172"/>
    </row>
    <row r="17" spans="1:2" ht="16.5" thickBot="1" x14ac:dyDescent="0.3">
      <c r="A17" s="58"/>
      <c r="B17" s="58"/>
    </row>
    <row r="18" spans="1:2" x14ac:dyDescent="0.25">
      <c r="A18" s="159" t="s">
        <v>20</v>
      </c>
      <c r="B18" s="160"/>
    </row>
    <row r="19" spans="1:2" ht="16.5" thickBot="1" x14ac:dyDescent="0.3">
      <c r="A19" s="161"/>
      <c r="B19" s="162"/>
    </row>
    <row r="21" spans="1:2" x14ac:dyDescent="0.25">
      <c r="A21" s="142" t="s">
        <v>21</v>
      </c>
      <c r="B21" s="58"/>
    </row>
    <row r="22" spans="1:2" x14ac:dyDescent="0.25">
      <c r="A22" s="143" t="s">
        <v>22</v>
      </c>
      <c r="B22" s="58"/>
    </row>
  </sheetData>
  <sheetProtection algorithmName="SHA-512" hashValue="a1ze8Fib8Y2OgrnNaJqwNiVdW04E7CrkcBpvdhLcjdRJbNSgyMGcIhN/QR0WFcPmtokyDUGzeubJ4TiAr517RA==" saltValue="5FdwmQwKqb8ezYGzemrJ6g==" spinCount="100000" sheet="1" objects="1" scenarios="1"/>
  <mergeCells count="9">
    <mergeCell ref="A18:B19"/>
    <mergeCell ref="D5:F6"/>
    <mergeCell ref="H5:J6"/>
    <mergeCell ref="L5:N6"/>
    <mergeCell ref="D2:F2"/>
    <mergeCell ref="H2:J2"/>
    <mergeCell ref="L2:N2"/>
    <mergeCell ref="A14:B15"/>
    <mergeCell ref="A16:B16"/>
  </mergeCells>
  <dataValidations count="1">
    <dataValidation type="list" allowBlank="1" showInputMessage="1" showErrorMessage="1" sqref="B8" xr:uid="{00000000-0002-0000-0000-000000000000}">
      <formula1>UFs</formula1>
    </dataValidation>
  </dataValidations>
  <hyperlinks>
    <hyperlink ref="D3" location="'T1'!A1" display="Nível 1" xr:uid="{00000000-0004-0000-0000-000000000000}"/>
    <hyperlink ref="E3" location="'T2'!A1" display="Nível 2" xr:uid="{00000000-0004-0000-0000-000001000000}"/>
    <hyperlink ref="F3" location="'T3'!A1" display="Nível 3" xr:uid="{00000000-0004-0000-0000-000002000000}"/>
    <hyperlink ref="D8" location="'T1'!A1" display="Nível 1" xr:uid="{00000000-0004-0000-0000-000003000000}"/>
    <hyperlink ref="D9" location="'T2'!A1" display="Nível 2" xr:uid="{00000000-0004-0000-0000-000004000000}"/>
    <hyperlink ref="D10" location="'T3'!A1" display="Nível 3" xr:uid="{00000000-0004-0000-0000-000005000000}"/>
    <hyperlink ref="D2:F2" location="Transparencia!A1" display="Transparência" xr:uid="{00000000-0004-0000-0000-000006000000}"/>
    <hyperlink ref="D5:F6" location="Transparencia!A1" display="TRANSPARÊNCIA" xr:uid="{00000000-0004-0000-0000-000007000000}"/>
    <hyperlink ref="H2:J2" location="Integridade!A1" display="Integridade" xr:uid="{00000000-0004-0000-0000-000008000000}"/>
    <hyperlink ref="L2:N2" location="Participação!A1" display="Participação" xr:uid="{00000000-0004-0000-0000-000009000000}"/>
    <hyperlink ref="H3" location="'I1'!A1" display="Nível 1" xr:uid="{00000000-0004-0000-0000-00000A000000}"/>
    <hyperlink ref="I3" location="'I2'!A1" display="Nível 2" xr:uid="{00000000-0004-0000-0000-00000B000000}"/>
    <hyperlink ref="J3" location="'I3'!A1" display="Nível 3" xr:uid="{00000000-0004-0000-0000-00000C000000}"/>
    <hyperlink ref="L3" location="'P1'!A1" display="Nível 1" xr:uid="{00000000-0004-0000-0000-00000D000000}"/>
    <hyperlink ref="M3" location="'P2'!A1" display="Nível 2" xr:uid="{00000000-0004-0000-0000-00000E000000}"/>
    <hyperlink ref="N3" location="'P3'!A1" display="Nível 3" xr:uid="{00000000-0004-0000-0000-00000F000000}"/>
    <hyperlink ref="H5:J6" location="Integridade!A1" display="INTEGRIDADE" xr:uid="{00000000-0004-0000-0000-000010000000}"/>
    <hyperlink ref="L5:N6" location="Participação!A1" display="PARTICIPAÇÃO" xr:uid="{00000000-0004-0000-0000-000011000000}"/>
    <hyperlink ref="H8" location="'I1'!A1" display="Nível 1" xr:uid="{00000000-0004-0000-0000-000012000000}"/>
    <hyperlink ref="H9" location="'I2'!A1" display="Nível 2" xr:uid="{00000000-0004-0000-0000-000013000000}"/>
    <hyperlink ref="H10" location="'I3'!A1" display="Nível 3" xr:uid="{00000000-0004-0000-0000-000014000000}"/>
    <hyperlink ref="L8" location="'P1'!A1" display="Nível 1" xr:uid="{00000000-0004-0000-0000-000015000000}"/>
    <hyperlink ref="L9" location="'P2'!A1" display="Nível 2" xr:uid="{00000000-0004-0000-0000-000016000000}"/>
    <hyperlink ref="L10" location="'P3'!A1" display="Nível 3" xr:uid="{00000000-0004-0000-0000-000017000000}"/>
    <hyperlink ref="A19:B19" location="Grafico!A1" display="Clique aqui para ver o gráfico por níveis" xr:uid="{00000000-0004-0000-0000-000018000000}"/>
    <hyperlink ref="A22" r:id="rId1" xr:uid="{00000000-0004-0000-0000-000019000000}"/>
    <hyperlink ref="A14:B15" location="'Plano de Ação'!A1" display="Plano de Ação" xr:uid="{00000000-0004-0000-0000-00001A000000}"/>
    <hyperlink ref="A16:B16" location="Imprimir!A1" display="Versão para impressão" xr:uid="{00000000-0004-0000-0000-00001B00000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/>
  <dimension ref="A1:Q17"/>
  <sheetViews>
    <sheetView showGridLines="0" workbookViewId="0">
      <selection activeCell="D3" sqref="D3"/>
    </sheetView>
  </sheetViews>
  <sheetFormatPr defaultRowHeight="15.75" x14ac:dyDescent="0.25"/>
  <cols>
    <col min="9" max="9" width="9" style="17"/>
    <col min="11" max="11" width="0" style="52" hidden="1" customWidth="1"/>
  </cols>
  <sheetData>
    <row r="1" spans="1:17" s="3" customFormat="1" ht="21.75" customHeight="1" x14ac:dyDescent="0.25">
      <c r="I1" s="19"/>
      <c r="K1" s="54"/>
    </row>
    <row r="2" spans="1:17" s="5" customFormat="1" ht="19.5" customHeight="1" x14ac:dyDescent="0.35">
      <c r="D2" s="166" t="s">
        <v>0</v>
      </c>
      <c r="E2" s="166"/>
      <c r="F2" s="166"/>
      <c r="H2" s="166" t="s">
        <v>1</v>
      </c>
      <c r="I2" s="166"/>
      <c r="J2" s="166"/>
      <c r="K2" s="104"/>
      <c r="M2" s="166" t="s">
        <v>2</v>
      </c>
      <c r="N2" s="166"/>
      <c r="O2" s="166"/>
    </row>
    <row r="3" spans="1:17" s="4" customFormat="1" ht="18.75" x14ac:dyDescent="0.3">
      <c r="D3" s="103" t="s">
        <v>3</v>
      </c>
      <c r="E3" s="103" t="s">
        <v>4</v>
      </c>
      <c r="F3" s="103" t="s">
        <v>5</v>
      </c>
      <c r="H3" s="103" t="s">
        <v>3</v>
      </c>
      <c r="I3" s="103" t="s">
        <v>4</v>
      </c>
      <c r="J3" s="103" t="s">
        <v>5</v>
      </c>
      <c r="K3" s="105"/>
      <c r="M3" s="103" t="s">
        <v>3</v>
      </c>
      <c r="N3" s="103" t="s">
        <v>4</v>
      </c>
      <c r="O3" s="103" t="s">
        <v>5</v>
      </c>
    </row>
    <row r="4" spans="1:17" x14ac:dyDescent="0.25">
      <c r="A4" s="49" t="s">
        <v>6</v>
      </c>
      <c r="B4" s="58"/>
      <c r="C4" s="58"/>
      <c r="D4" s="58"/>
      <c r="E4" s="58"/>
      <c r="F4" s="58"/>
      <c r="G4" s="58"/>
      <c r="H4" s="58"/>
      <c r="J4" s="58"/>
      <c r="L4" s="58"/>
      <c r="M4" s="58"/>
      <c r="N4" s="58"/>
      <c r="O4" s="58"/>
      <c r="P4" s="58"/>
      <c r="Q4" s="58"/>
    </row>
    <row r="5" spans="1:17" ht="23.25" x14ac:dyDescent="0.35">
      <c r="A5" s="49" t="s">
        <v>7</v>
      </c>
      <c r="B5" s="58"/>
      <c r="C5" s="177" t="s">
        <v>8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</row>
    <row r="6" spans="1:17" x14ac:dyDescent="0.25">
      <c r="A6" s="49" t="s">
        <v>23</v>
      </c>
      <c r="B6" s="58"/>
      <c r="C6" s="58"/>
      <c r="D6" s="58"/>
      <c r="E6" s="58"/>
      <c r="F6" s="58"/>
      <c r="G6" s="58"/>
      <c r="H6" s="58"/>
      <c r="J6" s="58"/>
      <c r="L6" s="58"/>
      <c r="M6" s="58"/>
      <c r="N6" s="58"/>
      <c r="O6" s="58"/>
      <c r="P6" s="58"/>
      <c r="Q6" s="58"/>
    </row>
    <row r="7" spans="1:17" s="6" customFormat="1" ht="39" customHeight="1" x14ac:dyDescent="0.25">
      <c r="C7" s="173" t="s">
        <v>24</v>
      </c>
      <c r="D7" s="176" t="str">
        <f>TEXT('Matriz Itens'!B3,)</f>
        <v>Regulamentação local da Lei de Acesso à Informação.</v>
      </c>
      <c r="E7" s="176"/>
      <c r="F7" s="176"/>
      <c r="G7" s="176"/>
      <c r="H7" s="176"/>
      <c r="I7" s="146">
        <f>COUNTIFS(TODOS!D:D,"Transparência",TODOS!E:E,"1",TODOS!F:F,D7,TODOS!H:H,"Sim")/COUNTIFS(TODOS!D:D,"Transparência",TODOS!E:E,"1",TODOS!F:F,D7)</f>
        <v>0.75</v>
      </c>
      <c r="J7" s="206">
        <f>(I7+I8+I9)/3</f>
        <v>0.87141779788838614</v>
      </c>
      <c r="K7" s="209">
        <f>ROUND(VALUE(J7)*100,0)</f>
        <v>87</v>
      </c>
      <c r="M7" s="179" t="str">
        <f>IF(J7=0%,MenuFrases!C3,IF(AND(J7&gt;=1%,J7&lt;=10%),MenuFrases!C1&amp;" "&amp;K7&amp;"%"&amp;" "&amp;MenuFrases!C6,IF(AND(J7&gt;10%,J7&lt;=40%),MenuFrases!$C$1&amp;" "&amp;K7&amp;"%"&amp;" "&amp;MenuFrases!D6,IF(AND(J7&gt;40%,J7&lt;=70%),MenuFrases!$C$1&amp;" "&amp;K7&amp;"%"&amp;" "&amp;MenuFrases!E6,IF(AND(J7&gt;70%,J7&lt;=100%),MenuFrases!$C$1&amp;" "&amp;K7&amp;"%"&amp;" "&amp;MenuFrases!F6)))))</f>
        <v>O seu município/estado atingiu 87% do Nível I (básico) de Transparência. Parabéns, verifique se há algo a melhorar no nível I e vamos trabalhar o nível II de Transparência.</v>
      </c>
      <c r="N7" s="180"/>
      <c r="O7" s="180"/>
      <c r="P7" s="180"/>
      <c r="Q7" s="181"/>
    </row>
    <row r="8" spans="1:17" s="6" customFormat="1" ht="33.75" customHeight="1" x14ac:dyDescent="0.25">
      <c r="C8" s="173"/>
      <c r="D8" s="176" t="str">
        <f>TEXT('Matriz Itens'!B4,)</f>
        <v>Implementação da Lei de Acesso à Informação.</v>
      </c>
      <c r="E8" s="176"/>
      <c r="F8" s="176"/>
      <c r="G8" s="176"/>
      <c r="H8" s="176"/>
      <c r="I8" s="146">
        <f>COUNTIFS(TODOS!D:D,"Transparência",TODOS!E:E,"1",TODOS!F:F,D8,TODOS!H:H,"Sim")/COUNTIFS(TODOS!D:D,"Transparência",TODOS!E:E,"1",TODOS!F:F,D8)</f>
        <v>0.92307692307692313</v>
      </c>
      <c r="J8" s="206"/>
      <c r="K8" s="209"/>
      <c r="M8" s="182"/>
      <c r="N8" s="183"/>
      <c r="O8" s="183"/>
      <c r="P8" s="183"/>
      <c r="Q8" s="184"/>
    </row>
    <row r="9" spans="1:17" s="6" customFormat="1" ht="49.5" customHeight="1" x14ac:dyDescent="0.25">
      <c r="C9" s="173"/>
      <c r="D9" s="176" t="str">
        <f>TEXT('Matriz Itens'!B5,)</f>
        <v>Cumprimento das obrigações de transparência da Lei de Responsabilidade Fiscal.</v>
      </c>
      <c r="E9" s="176" t="s">
        <v>25</v>
      </c>
      <c r="F9" s="176" t="s">
        <v>25</v>
      </c>
      <c r="G9" s="176" t="s">
        <v>25</v>
      </c>
      <c r="H9" s="176" t="s">
        <v>25</v>
      </c>
      <c r="I9" s="146">
        <f>COUNTIFS(TODOS!D:D,"Transparência",TODOS!E:E,"1",TODOS!F:F,D9,TODOS!H:H,"Sim")/COUNTIFS(TODOS!D:D,"Transparência",TODOS!E:E,"1",TODOS!F:F,D9)</f>
        <v>0.94117647058823528</v>
      </c>
      <c r="J9" s="206"/>
      <c r="K9" s="209"/>
      <c r="M9" s="185"/>
      <c r="N9" s="186"/>
      <c r="O9" s="186"/>
      <c r="P9" s="186"/>
      <c r="Q9" s="187"/>
    </row>
    <row r="10" spans="1:17" s="9" customFormat="1" ht="18" customHeight="1" x14ac:dyDescent="0.25">
      <c r="C10" s="7"/>
      <c r="D10" s="11"/>
      <c r="E10" s="11"/>
      <c r="F10" s="11"/>
      <c r="G10" s="11"/>
      <c r="H10" s="11"/>
      <c r="I10" s="20"/>
      <c r="J10" s="12"/>
      <c r="K10" s="53"/>
      <c r="M10" s="10"/>
      <c r="N10" s="10"/>
      <c r="O10" s="10"/>
      <c r="P10" s="10"/>
      <c r="Q10" s="10"/>
    </row>
    <row r="11" spans="1:17" s="6" customFormat="1" ht="49.5" customHeight="1" x14ac:dyDescent="0.25">
      <c r="C11" s="174" t="s">
        <v>26</v>
      </c>
      <c r="D11" s="175" t="str">
        <f>TEXT('Matriz Itens'!B6,)</f>
        <v>Divulgação da agenda de trabalho, reuniões e viagens das autoridades.</v>
      </c>
      <c r="E11" s="175"/>
      <c r="F11" s="175"/>
      <c r="G11" s="175"/>
      <c r="H11" s="175"/>
      <c r="I11" s="145">
        <f>COUNTIFS(TODOS!D:D,"Transparência",TODOS!E:E,"2",TODOS!F:F,D11,TODOS!H:H,"Sim")/COUNTIFS(TODOS!D:D,"Transparência",TODOS!E:E,"2",TODOS!F:F,D11)</f>
        <v>0</v>
      </c>
      <c r="J11" s="206">
        <f>(I11+I12+I13)/3</f>
        <v>0</v>
      </c>
      <c r="K11" s="209">
        <f>ROUND(VALUE(J11)*100,0)</f>
        <v>0</v>
      </c>
      <c r="M11" s="188" t="str">
        <f>IF(J11=0%,MenuFrases!C3,IF(AND(J11&gt;=1%,J11&lt;=10%),MenuFrases!C1&amp;" "&amp;K11&amp;"%"&amp;" "&amp;MenuFrases!C9,IF(AND(J11&gt;10%,J11&lt;=40%),MenuFrases!$C$1&amp;" "&amp;K11&amp;"%"&amp;" "&amp;MenuFrases!D9,IF(AND(J11&gt;40%,J11&lt;=70%),MenuFrases!$C$1&amp;" "&amp;K11&amp;"%"&amp;" "&amp;MenuFrases!E9,IF(AND(J11&gt;70%,J11&lt;=100%),MenuFrases!$C$1&amp;" "&amp;K11&amp;"%"&amp;" "&amp;MenuFrases!F9)))))</f>
        <v>Aguardando preenchimento.</v>
      </c>
      <c r="N11" s="189"/>
      <c r="O11" s="189"/>
      <c r="P11" s="189"/>
      <c r="Q11" s="190"/>
    </row>
    <row r="12" spans="1:17" s="6" customFormat="1" ht="49.5" customHeight="1" x14ac:dyDescent="0.25">
      <c r="C12" s="174"/>
      <c r="D12" s="175" t="str">
        <f>TEXT('Matriz Itens'!B7,)</f>
        <v>Divulgação de informações patrimoniais e acompanhamento online das obras (execução, valores e situação atual).</v>
      </c>
      <c r="E12" s="175"/>
      <c r="F12" s="175"/>
      <c r="G12" s="175"/>
      <c r="H12" s="175"/>
      <c r="I12" s="145">
        <f>COUNTIFS(TODOS!D:D,"Transparência",TODOS!E:E,"2",TODOS!F:F,D12,TODOS!H:H,"Sim")/COUNTIFS(TODOS!D:D,"Transparência",TODOS!E:E,"2",TODOS!F:F,D12)</f>
        <v>0</v>
      </c>
      <c r="J12" s="206"/>
      <c r="K12" s="209"/>
      <c r="M12" s="191"/>
      <c r="N12" s="192"/>
      <c r="O12" s="192"/>
      <c r="P12" s="192"/>
      <c r="Q12" s="193"/>
    </row>
    <row r="13" spans="1:17" s="6" customFormat="1" ht="49.5" customHeight="1" x14ac:dyDescent="0.25">
      <c r="C13" s="174"/>
      <c r="D13" s="175" t="str">
        <f>TEXT('Matriz Itens'!B8,)</f>
        <v>Avaliação periódica sobre transparência, feita pela autoridade responsável pela Lei de Acesso à Informação.</v>
      </c>
      <c r="E13" s="175"/>
      <c r="F13" s="175"/>
      <c r="G13" s="175"/>
      <c r="H13" s="175"/>
      <c r="I13" s="145">
        <f>COUNTIFS(TODOS!D:D,"Transparência",TODOS!E:E,"2",TODOS!F:F,D13,TODOS!H:H,"Sim")/COUNTIFS(TODOS!D:D,"Transparência",TODOS!E:E,"2",TODOS!F:F,D13)</f>
        <v>0</v>
      </c>
      <c r="J13" s="206"/>
      <c r="K13" s="209"/>
      <c r="M13" s="194"/>
      <c r="N13" s="195"/>
      <c r="O13" s="195"/>
      <c r="P13" s="195"/>
      <c r="Q13" s="196"/>
    </row>
    <row r="14" spans="1:17" s="9" customFormat="1" ht="18.75" customHeight="1" x14ac:dyDescent="0.25">
      <c r="C14" s="7"/>
      <c r="D14" s="8"/>
      <c r="E14" s="8"/>
      <c r="F14" s="8"/>
      <c r="G14" s="8"/>
      <c r="H14" s="8"/>
      <c r="I14" s="21"/>
      <c r="K14" s="53"/>
      <c r="M14" s="10"/>
      <c r="N14" s="10"/>
      <c r="O14" s="10"/>
      <c r="P14" s="10"/>
      <c r="Q14" s="10"/>
    </row>
    <row r="15" spans="1:17" s="6" customFormat="1" ht="49.5" customHeight="1" x14ac:dyDescent="0.25">
      <c r="C15" s="178" t="s">
        <v>27</v>
      </c>
      <c r="D15" s="207" t="str">
        <f>TEXT('Matriz Itens'!B9,)</f>
        <v>Conscientização das partes envolvidas sobre transparência e acesso à informação.</v>
      </c>
      <c r="E15" s="207"/>
      <c r="F15" s="207"/>
      <c r="G15" s="207"/>
      <c r="H15" s="207"/>
      <c r="I15" s="145">
        <f>COUNTIFS(TODOS!D:D,"Transparência",TODOS!E:E,"3",TODOS!F:F,D15,TODOS!H:H,"Sim")/COUNTIFS(TODOS!D:D,"Transparência",TODOS!E:E,"3",TODOS!F:F,D15)</f>
        <v>1</v>
      </c>
      <c r="J15" s="208">
        <f>(I15+I16+I17)/3</f>
        <v>0.33333333333333331</v>
      </c>
      <c r="K15" s="209">
        <f>ROUND(VALUE(J15)*100,0)</f>
        <v>33</v>
      </c>
      <c r="M15" s="197" t="str">
        <f>IF(J15=0%,MenuFrases!C3,IF(AND(J15&gt;=1%,J15&lt;=10%),MenuFrases!C1&amp;" "&amp;K15&amp;"%"&amp;" "&amp;MenuFrases!C12,IF(AND(J15&gt;10%,J15&lt;=40%),MenuFrases!$C$1&amp;" "&amp;K15&amp;"%"&amp;" "&amp;MenuFrases!D12,IF(AND(J15&gt;40%,J15&lt;=70%),MenuFrases!$C$1&amp;" "&amp;K15&amp;"%"&amp;" "&amp;MenuFrases!E12,IF(AND(J15&gt;70%,J15&lt;=100%),MenuFrases!$C$1&amp;" "&amp;K15&amp;"%"&amp;" "&amp;MenuFrases!F12)))))</f>
        <v>O seu município/estado atingiu 33% do Nível III (avançado) de Transparência. O aprimoramento contínuo exige dedicação.</v>
      </c>
      <c r="N15" s="198"/>
      <c r="O15" s="198"/>
      <c r="P15" s="198"/>
      <c r="Q15" s="199"/>
    </row>
    <row r="16" spans="1:17" s="6" customFormat="1" ht="33.75" customHeight="1" x14ac:dyDescent="0.25">
      <c r="C16" s="178"/>
      <c r="D16" s="207" t="str">
        <f>TEXT('Matriz Itens'!B10,)</f>
        <v>Regulamentação da Política de Dados Abertos.</v>
      </c>
      <c r="E16" s="207"/>
      <c r="F16" s="207"/>
      <c r="G16" s="207"/>
      <c r="H16" s="207"/>
      <c r="I16" s="145">
        <f>COUNTIFS(TODOS!D:D,"Transparência",TODOS!E:E,"3",TODOS!F:F,D16,TODOS!H:H,"Sim")/COUNTIFS(TODOS!D:D,"Transparência",TODOS!E:E,"3",TODOS!F:F,D16)</f>
        <v>0</v>
      </c>
      <c r="J16" s="208"/>
      <c r="K16" s="209"/>
      <c r="M16" s="200"/>
      <c r="N16" s="201"/>
      <c r="O16" s="201"/>
      <c r="P16" s="201"/>
      <c r="Q16" s="202"/>
    </row>
    <row r="17" spans="3:17" s="6" customFormat="1" ht="49.5" customHeight="1" x14ac:dyDescent="0.25">
      <c r="C17" s="178"/>
      <c r="D17" s="207" t="str">
        <f>TEXT('Matriz Itens'!B11,)</f>
        <v>Ampliação das informações divulgadas no Portal da Transparência, adicionais às exigidas por lei.</v>
      </c>
      <c r="E17" s="207"/>
      <c r="F17" s="207"/>
      <c r="G17" s="207"/>
      <c r="H17" s="207"/>
      <c r="I17" s="145">
        <f>COUNTIFS(TODOS!D:D,"Transparência",TODOS!E:E,"3",TODOS!F:F,D17,TODOS!H:H,"Sim")/COUNTIFS(TODOS!D:D,"Transparência",TODOS!E:E,"3",TODOS!F:F,D17)</f>
        <v>0</v>
      </c>
      <c r="J17" s="208"/>
      <c r="K17" s="209"/>
      <c r="M17" s="203"/>
      <c r="N17" s="204"/>
      <c r="O17" s="204"/>
      <c r="P17" s="204"/>
      <c r="Q17" s="205"/>
    </row>
  </sheetData>
  <sheetProtection algorithmName="SHA-512" hashValue="qB4MiPELTjP7q6yQ2yM3Kw+j+w3ydNZCOIxI8MAkeEdaIpSHCmM+z9Gs1RMiyuUw0VA9e8+TUPafLTOtzHQDxw==" saltValue="nHOLRRd+smYFXtJcMJNoVw==" spinCount="100000" sheet="1" objects="1" scenarios="1"/>
  <mergeCells count="25">
    <mergeCell ref="C15:C17"/>
    <mergeCell ref="M7:Q9"/>
    <mergeCell ref="M11:Q13"/>
    <mergeCell ref="M15:Q17"/>
    <mergeCell ref="J7:J9"/>
    <mergeCell ref="J11:J13"/>
    <mergeCell ref="D16:H16"/>
    <mergeCell ref="D17:H17"/>
    <mergeCell ref="D15:H15"/>
    <mergeCell ref="J15:J17"/>
    <mergeCell ref="K7:K9"/>
    <mergeCell ref="K11:K13"/>
    <mergeCell ref="K15:K17"/>
    <mergeCell ref="M2:O2"/>
    <mergeCell ref="C7:C9"/>
    <mergeCell ref="C11:C13"/>
    <mergeCell ref="D12:H12"/>
    <mergeCell ref="D7:H7"/>
    <mergeCell ref="D8:H8"/>
    <mergeCell ref="D9:H9"/>
    <mergeCell ref="D11:H11"/>
    <mergeCell ref="D13:H13"/>
    <mergeCell ref="C5:Q5"/>
    <mergeCell ref="D2:F2"/>
    <mergeCell ref="H2:J2"/>
  </mergeCells>
  <hyperlinks>
    <hyperlink ref="C7:C9" location="'T1'!A1" display="Nível I" xr:uid="{00000000-0004-0000-0100-000000000000}"/>
    <hyperlink ref="C11:C13" location="'T2'!A1" display="Nível II" xr:uid="{00000000-0004-0000-0100-000001000000}"/>
    <hyperlink ref="C15:C17" location="'T3'!A1" display="Nível III" xr:uid="{00000000-0004-0000-0100-000002000000}"/>
    <hyperlink ref="D3" location="'T1'!A1" display="Nível 1" xr:uid="{00000000-0004-0000-0100-000003000000}"/>
    <hyperlink ref="E3" location="'T2'!A1" display="Nível 2" xr:uid="{00000000-0004-0000-0100-000004000000}"/>
    <hyperlink ref="F3" location="'T3'!A1" display="Nível 3" xr:uid="{00000000-0004-0000-0100-000005000000}"/>
    <hyperlink ref="D2:F2" location="Transparencia!A1" display="Transparência" xr:uid="{00000000-0004-0000-0100-000006000000}"/>
    <hyperlink ref="H2:J2" location="Integridade!A1" display="Integridade" xr:uid="{00000000-0004-0000-0100-000007000000}"/>
    <hyperlink ref="M2:O2" location="Participação!A1" display="Participação" xr:uid="{00000000-0004-0000-0100-000008000000}"/>
    <hyperlink ref="H3" location="'I1'!A1" display="Nível 1" xr:uid="{00000000-0004-0000-0100-000009000000}"/>
    <hyperlink ref="I3" location="'I2'!A1" display="Nível 2" xr:uid="{00000000-0004-0000-0100-00000A000000}"/>
    <hyperlink ref="J3" location="'I3'!A1" display="Nível 3" xr:uid="{00000000-0004-0000-0100-00000B000000}"/>
    <hyperlink ref="M3" location="'P1'!A1" display="Nível 1" xr:uid="{00000000-0004-0000-0100-00000C000000}"/>
    <hyperlink ref="N3" location="'P2'!A1" display="Nível 2" xr:uid="{00000000-0004-0000-0100-00000D000000}"/>
    <hyperlink ref="O3" location="'P3'!A1" display="Nível 3" xr:uid="{00000000-0004-0000-0100-00000E000000}"/>
  </hyperlink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14"/>
  <dimension ref="A1:L36"/>
  <sheetViews>
    <sheetView showGridLines="0" zoomScaleNormal="100" workbookViewId="0">
      <pane xSplit="5" ySplit="2" topLeftCell="F17" activePane="bottomRight" state="frozen"/>
      <selection pane="topRight" activeCell="F1" sqref="F1"/>
      <selection pane="bottomLeft" activeCell="A3" sqref="A3"/>
      <selection pane="bottomRight" activeCell="G16" sqref="G16"/>
    </sheetView>
  </sheetViews>
  <sheetFormatPr defaultColWidth="24.75" defaultRowHeight="15.75" x14ac:dyDescent="0.25"/>
  <cols>
    <col min="1" max="1" width="20.75" style="17" hidden="1" customWidth="1"/>
    <col min="2" max="2" width="16.5" style="17" hidden="1" customWidth="1"/>
    <col min="3" max="3" width="9" style="17" hidden="1" customWidth="1"/>
    <col min="4" max="4" width="24.75" style="77"/>
    <col min="5" max="5" width="44" style="77" customWidth="1"/>
    <col min="6" max="6" width="14.625" style="17" bestFit="1" customWidth="1"/>
    <col min="7" max="7" width="27" style="17" customWidth="1"/>
    <col min="8" max="11" width="24.75" style="17"/>
  </cols>
  <sheetData>
    <row r="1" spans="1:12" s="3" customFormat="1" ht="35.25" customHeight="1" x14ac:dyDescent="0.25">
      <c r="A1" s="19"/>
      <c r="B1" s="19"/>
      <c r="C1" s="19"/>
      <c r="D1" s="69"/>
      <c r="E1" s="70" t="s">
        <v>28</v>
      </c>
      <c r="F1" s="19" t="s">
        <v>29</v>
      </c>
      <c r="G1" s="210" t="s">
        <v>18</v>
      </c>
      <c r="H1" s="210"/>
      <c r="I1" s="210"/>
      <c r="J1" s="210"/>
      <c r="K1" s="210"/>
      <c r="L1" s="210"/>
    </row>
    <row r="2" spans="1:12" s="13" customFormat="1" x14ac:dyDescent="0.25">
      <c r="A2" s="30" t="s">
        <v>30</v>
      </c>
      <c r="B2" s="30" t="s">
        <v>31</v>
      </c>
      <c r="C2" s="30" t="s">
        <v>32</v>
      </c>
      <c r="D2" s="71" t="s">
        <v>33</v>
      </c>
      <c r="E2" s="71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</row>
    <row r="3" spans="1:12" ht="31.5" x14ac:dyDescent="0.25">
      <c r="A3" s="17" t="str">
        <f>PainelM!$B$9</f>
        <v>Itabaianinha</v>
      </c>
      <c r="B3" s="17" t="s">
        <v>0</v>
      </c>
      <c r="C3" s="17">
        <v>1</v>
      </c>
      <c r="D3" s="72" t="str">
        <f>TEXT('Matriz Itens'!B$3,)</f>
        <v>Regulamentação local da Lei de Acesso à Informação.</v>
      </c>
      <c r="E3" s="73" t="str">
        <f>TEXT('Matriz Sub-itens'!A5,)</f>
        <v>O ente regulamentou o Serviço de Informação ao Cidadão (SIC) presencial e pela Internet (e-SIC).</v>
      </c>
      <c r="F3" s="78" t="s">
        <v>140</v>
      </c>
      <c r="G3" s="78" t="s">
        <v>42</v>
      </c>
      <c r="H3" s="78"/>
      <c r="I3" s="78"/>
      <c r="J3" s="78"/>
      <c r="K3" s="78"/>
      <c r="L3" s="78"/>
    </row>
    <row r="4" spans="1:12" ht="63" x14ac:dyDescent="0.25">
      <c r="A4" s="17" t="str">
        <f>PainelM!$B$9</f>
        <v>Itabaianinha</v>
      </c>
      <c r="B4" s="17" t="s">
        <v>0</v>
      </c>
      <c r="C4" s="17">
        <v>1</v>
      </c>
      <c r="D4" s="72" t="str">
        <f>TEXT('Matriz Itens'!B$3,)</f>
        <v>Regulamentação local da Lei de Acesso à Informação.</v>
      </c>
      <c r="E4" s="73" t="str">
        <f>TEXT('Matriz Sub-itens'!A6,)</f>
        <v>O ente regulamentou a classificação de sigilo por autoridade ou Comissão de Reavaliação de Informações Sigilosas e a responsabilização pelo descumprimento dos regramentos estabelecidos.</v>
      </c>
      <c r="F4" s="78" t="s">
        <v>142</v>
      </c>
      <c r="G4" s="78" t="s">
        <v>140</v>
      </c>
      <c r="H4" s="78" t="s">
        <v>352</v>
      </c>
      <c r="I4" s="78" t="s">
        <v>353</v>
      </c>
      <c r="J4" s="158">
        <v>44984</v>
      </c>
      <c r="K4" s="78" t="s">
        <v>354</v>
      </c>
      <c r="L4" s="78" t="s">
        <v>355</v>
      </c>
    </row>
    <row r="5" spans="1:12" ht="31.5" x14ac:dyDescent="0.25">
      <c r="A5" s="17" t="str">
        <f>PainelM!$B$9</f>
        <v>Itabaianinha</v>
      </c>
      <c r="B5" s="17" t="s">
        <v>0</v>
      </c>
      <c r="C5" s="17">
        <v>1</v>
      </c>
      <c r="D5" s="72" t="str">
        <f>TEXT('Matriz Itens'!B$3,)</f>
        <v>Regulamentação local da Lei de Acesso à Informação.</v>
      </c>
      <c r="E5" s="73" t="str">
        <f>TEXT('Matriz Sub-itens'!A7,)</f>
        <v>O ente regulamentou as instâncias recursais.</v>
      </c>
      <c r="F5" s="78" t="s">
        <v>140</v>
      </c>
      <c r="G5" s="78" t="s">
        <v>42</v>
      </c>
      <c r="H5" s="78"/>
      <c r="I5" s="78"/>
      <c r="J5" s="78"/>
      <c r="K5" s="78"/>
      <c r="L5" s="78"/>
    </row>
    <row r="6" spans="1:12" ht="47.25" x14ac:dyDescent="0.25">
      <c r="A6" s="17" t="str">
        <f>PainelM!$B$9</f>
        <v>Itabaianinha</v>
      </c>
      <c r="B6" s="17" t="s">
        <v>0</v>
      </c>
      <c r="C6" s="17">
        <v>1</v>
      </c>
      <c r="D6" s="72" t="str">
        <f>TEXT('Matriz Itens'!B$3,)</f>
        <v>Regulamentação local da Lei de Acesso à Informação.</v>
      </c>
      <c r="E6" s="73" t="str">
        <f>TEXT('Matriz Sub-itens'!A8,)</f>
        <v>O ente expõe a regulamentação da Lei de Acesso à Informação – LAI, Lei n° 12.527/2011 em seu site, em local de fácil acesso.</v>
      </c>
      <c r="F6" s="78" t="s">
        <v>140</v>
      </c>
      <c r="G6" s="78" t="s">
        <v>42</v>
      </c>
      <c r="H6" s="78"/>
      <c r="I6" s="78"/>
      <c r="J6" s="78"/>
      <c r="K6" s="78"/>
      <c r="L6" s="78"/>
    </row>
    <row r="7" spans="1:12" ht="31.5" x14ac:dyDescent="0.25">
      <c r="A7" s="17" t="str">
        <f>PainelM!$B$9</f>
        <v>Itabaianinha</v>
      </c>
      <c r="B7" s="17" t="s">
        <v>0</v>
      </c>
      <c r="C7" s="17">
        <v>1</v>
      </c>
      <c r="D7" s="74" t="str">
        <f>TEXT('Matriz Itens'!B$4,)</f>
        <v>Implementação da Lei de Acesso à Informação.</v>
      </c>
      <c r="E7" s="73" t="str">
        <f>TEXT('Matriz Sub-itens'!B5,)</f>
        <v>O ente nomeou e divulgou o nome da autoridade responsável pela implementação da LAI.</v>
      </c>
      <c r="F7" s="78" t="s">
        <v>140</v>
      </c>
      <c r="G7" s="78" t="s">
        <v>42</v>
      </c>
      <c r="H7" s="78"/>
      <c r="I7" s="78"/>
      <c r="J7" s="78"/>
      <c r="K7" s="78"/>
      <c r="L7" s="78"/>
    </row>
    <row r="8" spans="1:12" ht="78.75" x14ac:dyDescent="0.25">
      <c r="A8" s="17" t="str">
        <f>PainelM!$B$9</f>
        <v>Itabaianinha</v>
      </c>
      <c r="B8" s="17" t="s">
        <v>0</v>
      </c>
      <c r="C8" s="17">
        <v>1</v>
      </c>
      <c r="D8" s="74" t="str">
        <f>TEXT('Matriz Itens'!B$4,)</f>
        <v>Implementação da Lei de Acesso à Informação.</v>
      </c>
      <c r="E8" s="73" t="str">
        <f>TEXT('Matriz Sub-itens'!B6,)</f>
        <v>O ente possui Sistema Eletrônico de Serviço de Informação ao Cidadão (e-SIC) e atendimento presencial com divulgação do seu endereço, telefone, horário de atendimento e colaboradores responsáveis.</v>
      </c>
      <c r="F8" s="78" t="s">
        <v>140</v>
      </c>
      <c r="G8" s="78" t="s">
        <v>42</v>
      </c>
      <c r="H8" s="78"/>
      <c r="I8" s="78"/>
      <c r="J8" s="78"/>
      <c r="K8" s="78"/>
      <c r="L8" s="78"/>
    </row>
    <row r="9" spans="1:12" ht="31.5" x14ac:dyDescent="0.25">
      <c r="A9" s="17" t="str">
        <f>PainelM!$B$9</f>
        <v>Itabaianinha</v>
      </c>
      <c r="B9" s="17" t="s">
        <v>0</v>
      </c>
      <c r="C9" s="17">
        <v>1</v>
      </c>
      <c r="D9" s="74" t="str">
        <f>TEXT('Matriz Itens'!B$4,)</f>
        <v>Implementação da Lei de Acesso à Informação.</v>
      </c>
      <c r="E9" s="73" t="str">
        <f>TEXT('Matriz Sub-itens'!B7,)</f>
        <v>O ente possibilita o acompanhamento do pedido de acesso à informação por número de protocolo.</v>
      </c>
      <c r="F9" s="78" t="s">
        <v>140</v>
      </c>
      <c r="G9" s="78" t="s">
        <v>42</v>
      </c>
      <c r="H9" s="78"/>
      <c r="I9" s="78"/>
      <c r="J9" s="78"/>
      <c r="K9" s="78"/>
      <c r="L9" s="78"/>
    </row>
    <row r="10" spans="1:12" ht="78.75" x14ac:dyDescent="0.25">
      <c r="A10" s="17" t="str">
        <f>PainelM!$B$9</f>
        <v>Itabaianinha</v>
      </c>
      <c r="B10" s="17" t="s">
        <v>0</v>
      </c>
      <c r="C10" s="17">
        <v>1</v>
      </c>
      <c r="D10" s="74" t="str">
        <f>TEXT('Matriz Itens'!B$4,)</f>
        <v>Implementação da Lei de Acesso à Informação.</v>
      </c>
      <c r="E10" s="73" t="str">
        <f>TEXT('Matriz Sub-itens'!B8,)</f>
        <v>O ente possibilita o registro de reclamação por omissão de resposta ao pedido de acesso à informação e promove a possibilidade efetiva de recurso à decisão sobre o acesso à informação no sistema eletrônico.</v>
      </c>
      <c r="F10" s="78" t="s">
        <v>140</v>
      </c>
      <c r="G10" s="78" t="s">
        <v>42</v>
      </c>
      <c r="H10" s="78"/>
      <c r="I10" s="78"/>
      <c r="J10" s="78"/>
      <c r="K10" s="78"/>
      <c r="L10" s="78"/>
    </row>
    <row r="11" spans="1:12" ht="47.25" x14ac:dyDescent="0.25">
      <c r="A11" s="17" t="str">
        <f>PainelM!$B$9</f>
        <v>Itabaianinha</v>
      </c>
      <c r="B11" s="17" t="s">
        <v>0</v>
      </c>
      <c r="C11" s="17">
        <v>1</v>
      </c>
      <c r="D11" s="74" t="str">
        <f>TEXT('Matriz Itens'!B$4,)</f>
        <v>Implementação da Lei de Acesso à Informação.</v>
      </c>
      <c r="E11" s="73" t="str">
        <f>TEXT('Matriz Sub-itens'!B9,)</f>
        <v>O ente publica no site o relatório estatístico dos pedidos de acesso à informação, pelo menos com periodicidade mensal..</v>
      </c>
      <c r="F11" s="78" t="s">
        <v>140</v>
      </c>
      <c r="G11" s="78" t="s">
        <v>42</v>
      </c>
      <c r="H11" s="78"/>
      <c r="I11" s="78"/>
      <c r="J11" s="78"/>
      <c r="K11" s="78"/>
      <c r="L11" s="78"/>
    </row>
    <row r="12" spans="1:12" ht="47.25" x14ac:dyDescent="0.25">
      <c r="A12" s="17" t="str">
        <f>PainelM!$B$9</f>
        <v>Itabaianinha</v>
      </c>
      <c r="B12" s="17" t="s">
        <v>0</v>
      </c>
      <c r="C12" s="17">
        <v>1</v>
      </c>
      <c r="D12" s="74" t="str">
        <f>TEXT('Matriz Itens'!B$4,)</f>
        <v>Implementação da Lei de Acesso à Informação.</v>
      </c>
      <c r="E12" s="73" t="str">
        <f>TEXT('Matriz Sub-itens'!B10,)</f>
        <v>O ente publica no site as respostas às perguntas mais frequentes, preservando-se a identidade do solicitante.</v>
      </c>
      <c r="F12" s="78" t="s">
        <v>140</v>
      </c>
      <c r="G12" s="78" t="s">
        <v>42</v>
      </c>
      <c r="H12" s="78"/>
      <c r="I12" s="78"/>
      <c r="J12" s="78"/>
      <c r="K12" s="78"/>
      <c r="L12" s="78"/>
    </row>
    <row r="13" spans="1:12" ht="63" x14ac:dyDescent="0.25">
      <c r="A13" s="17" t="str">
        <f>PainelM!$B$9</f>
        <v>Itabaianinha</v>
      </c>
      <c r="B13" s="17" t="s">
        <v>0</v>
      </c>
      <c r="C13" s="17">
        <v>1</v>
      </c>
      <c r="D13" s="74" t="str">
        <f>TEXT('Matriz Itens'!B$4,)</f>
        <v>Implementação da Lei de Acesso à Informação.</v>
      </c>
      <c r="E13" s="73" t="str">
        <f>TEXT('Matriz Sub-itens'!B11,)</f>
        <v>O ente publica os pedidos de acesso à informação e respectivas respostas, preservando-se a identidade do solicitante, assim como as decisões em nível de recurso.</v>
      </c>
      <c r="F13" s="78" t="s">
        <v>140</v>
      </c>
      <c r="G13" s="78" t="s">
        <v>42</v>
      </c>
      <c r="H13" s="78"/>
      <c r="I13" s="78"/>
      <c r="J13" s="78"/>
      <c r="K13" s="78"/>
      <c r="L13" s="78"/>
    </row>
    <row r="14" spans="1:12" ht="94.5" x14ac:dyDescent="0.25">
      <c r="A14" s="17" t="str">
        <f>PainelM!$B$9</f>
        <v>Itabaianinha</v>
      </c>
      <c r="B14" s="17" t="s">
        <v>0</v>
      </c>
      <c r="C14" s="17">
        <v>1</v>
      </c>
      <c r="D14" s="74" t="str">
        <f>TEXT('Matriz Itens'!B$4,)</f>
        <v>Implementação da Lei de Acesso à Informação.</v>
      </c>
      <c r="E14" s="73" t="str">
        <f>TEXT('Matriz Sub-itens'!B12,)</f>
        <v>O ente divulga em seu site a estrutura organizacional e competências das Unidades, titulares de cargos de direção superior, com os respectivos currículos, endereço, telefone e e-mail das Unidades, com o horário de atendimento ao público.</v>
      </c>
      <c r="F14" s="78" t="s">
        <v>140</v>
      </c>
      <c r="G14" s="78" t="s">
        <v>42</v>
      </c>
      <c r="H14" s="78"/>
      <c r="I14" s="78"/>
      <c r="J14" s="78"/>
      <c r="K14" s="78"/>
      <c r="L14" s="78"/>
    </row>
    <row r="15" spans="1:12" ht="47.25" x14ac:dyDescent="0.25">
      <c r="A15" s="17" t="str">
        <f>PainelM!$B$9</f>
        <v>Itabaianinha</v>
      </c>
      <c r="B15" s="17" t="s">
        <v>0</v>
      </c>
      <c r="C15" s="17">
        <v>1</v>
      </c>
      <c r="D15" s="74" t="str">
        <f>TEXT('Matriz Itens'!B$4,)</f>
        <v>Implementação da Lei de Acesso à Informação.</v>
      </c>
      <c r="E15" s="73" t="str">
        <f>TEXT('Matriz Sub-itens'!B13,)</f>
        <v>O ente divulga na Internet as políticas e programas, ações e projetos de saúde, educação, assistência social e segurança, pelo menos.</v>
      </c>
      <c r="F15" s="78" t="s">
        <v>140</v>
      </c>
      <c r="G15" s="78" t="s">
        <v>42</v>
      </c>
      <c r="H15" s="78"/>
      <c r="I15" s="78"/>
      <c r="J15" s="78"/>
      <c r="K15" s="78"/>
      <c r="L15" s="78"/>
    </row>
    <row r="16" spans="1:12" ht="63" x14ac:dyDescent="0.25">
      <c r="A16" s="17" t="str">
        <f>PainelM!$B$9</f>
        <v>Itabaianinha</v>
      </c>
      <c r="B16" s="17" t="s">
        <v>0</v>
      </c>
      <c r="C16" s="17">
        <v>1</v>
      </c>
      <c r="D16" s="74" t="str">
        <f>TEXT('Matriz Itens'!B$4,)</f>
        <v>Implementação da Lei de Acesso à Informação.</v>
      </c>
      <c r="E16" s="73" t="str">
        <f>TEXT('Matriz Sub-itens'!B14,)</f>
        <v>O ente disponibiliza em seu site os serviços oferecidos ao cidadão, relacionados às áreas de saúde, educação, assistência social e segurança, pelo menos.</v>
      </c>
      <c r="F16" s="78" t="s">
        <v>142</v>
      </c>
      <c r="G16" s="78" t="s">
        <v>140</v>
      </c>
      <c r="H16" s="78" t="s">
        <v>292</v>
      </c>
      <c r="I16" s="78" t="s">
        <v>323</v>
      </c>
      <c r="J16" s="158">
        <v>45043</v>
      </c>
      <c r="K16" s="78" t="s">
        <v>293</v>
      </c>
      <c r="L16" s="78" t="s">
        <v>294</v>
      </c>
    </row>
    <row r="17" spans="1:12" ht="78.75" x14ac:dyDescent="0.25">
      <c r="A17" s="17" t="str">
        <f>PainelM!$B$9</f>
        <v>Itabaianinha</v>
      </c>
      <c r="B17" s="17" t="s">
        <v>0</v>
      </c>
      <c r="C17" s="17">
        <v>1</v>
      </c>
      <c r="D17" s="74" t="str">
        <f>TEXT('Matriz Itens'!B$4,)</f>
        <v>Implementação da Lei de Acesso à Informação.</v>
      </c>
      <c r="E17" s="73" t="str">
        <f>TEXT('Matriz Sub-itens'!B15,)</f>
        <v>O ente realiza processo seletivo formal e transparente para seus cargos, com divulgação dos editais e resultados, inclusive para os cargos de direção e/ou cargos considerados vulneráveis à fraude e corrupção.</v>
      </c>
      <c r="F17" s="78" t="s">
        <v>140</v>
      </c>
      <c r="G17" s="78" t="s">
        <v>42</v>
      </c>
      <c r="H17" s="78"/>
      <c r="I17" s="78"/>
      <c r="J17" s="78"/>
      <c r="K17" s="78"/>
      <c r="L17" s="78"/>
    </row>
    <row r="18" spans="1:12" ht="31.5" x14ac:dyDescent="0.25">
      <c r="A18" s="17" t="str">
        <f>PainelM!$B$9</f>
        <v>Itabaianinha</v>
      </c>
      <c r="B18" s="17" t="s">
        <v>0</v>
      </c>
      <c r="C18" s="17">
        <v>1</v>
      </c>
      <c r="D18" s="74" t="str">
        <f>TEXT('Matriz Itens'!B$4,)</f>
        <v>Implementação da Lei de Acesso à Informação.</v>
      </c>
      <c r="E18" s="73" t="str">
        <f>TEXT('Matriz Sub-itens'!B16,)</f>
        <v>O ente divulga seu Plano Diretor no site oficial.</v>
      </c>
      <c r="F18" s="78" t="s">
        <v>140</v>
      </c>
      <c r="G18" s="78" t="s">
        <v>42</v>
      </c>
      <c r="H18" s="78"/>
      <c r="I18" s="78"/>
      <c r="J18" s="78"/>
      <c r="K18" s="78"/>
      <c r="L18" s="78"/>
    </row>
    <row r="19" spans="1:12" ht="63" x14ac:dyDescent="0.25">
      <c r="A19" s="17" t="str">
        <f>PainelM!$B$9</f>
        <v>Itabaianinha</v>
      </c>
      <c r="B19" s="17" t="s">
        <v>0</v>
      </c>
      <c r="C19" s="17">
        <v>1</v>
      </c>
      <c r="D19" s="74" t="str">
        <f>TEXT('Matriz Itens'!B$4,)</f>
        <v>Implementação da Lei de Acesso à Informação.</v>
      </c>
      <c r="E19" s="73" t="str">
        <f>TEXT('Matriz Sub-itens'!B17,)</f>
        <v>O ente publica tabela com o padrão remuneratório dos cargos e funções e tabela com os valores das diárias dentro do Estado, fora do Estado e fora do país, conforme legislação local.</v>
      </c>
      <c r="F19" s="78" t="s">
        <v>140</v>
      </c>
      <c r="G19" s="78" t="s">
        <v>42</v>
      </c>
      <c r="H19" s="78"/>
      <c r="I19" s="78"/>
      <c r="J19" s="78"/>
      <c r="K19" s="78"/>
      <c r="L19" s="78"/>
    </row>
    <row r="20" spans="1:12" ht="78.75" x14ac:dyDescent="0.25">
      <c r="A20" s="17" t="str">
        <f>PainelM!$B$9</f>
        <v>Itabaianinha</v>
      </c>
      <c r="B20" s="17" t="s">
        <v>0</v>
      </c>
      <c r="C20" s="17">
        <v>1</v>
      </c>
      <c r="D20" s="76" t="str">
        <f>TEXT('Matriz Itens'!B$5,)</f>
        <v>Cumprimento das obrigações de transparência da Lei de Responsabilidade Fiscal.</v>
      </c>
      <c r="E20" s="75" t="str">
        <f>TEXT('Matriz Sub-itens'!C5,)</f>
        <v>O ente divulga informações como número, data, valor e objeto do empenho, liquidação e pagamento, assim como a pessoa física ou jurídica beneficiária do pagamento, com o respectivo empenho de referência.</v>
      </c>
      <c r="F20" s="78" t="s">
        <v>140</v>
      </c>
      <c r="G20" s="78" t="s">
        <v>42</v>
      </c>
      <c r="H20" s="78"/>
      <c r="I20" s="78"/>
      <c r="J20" s="78"/>
      <c r="K20" s="78"/>
      <c r="L20" s="78"/>
    </row>
    <row r="21" spans="1:12" ht="63" x14ac:dyDescent="0.25">
      <c r="A21" s="17" t="str">
        <f>PainelM!$B$9</f>
        <v>Itabaianinha</v>
      </c>
      <c r="B21" s="17" t="s">
        <v>0</v>
      </c>
      <c r="C21" s="17">
        <v>1</v>
      </c>
      <c r="D21" s="76" t="str">
        <f>TEXT('Matriz Itens'!B$5,)</f>
        <v>Cumprimento das obrigações de transparência da Lei de Responsabilidade Fiscal.</v>
      </c>
      <c r="E21" s="75" t="str">
        <f>TEXT('Matriz Sub-itens'!C6,)</f>
        <v>O ente divulga informações como classificação orçamentária, especificando a unidade orçamentária, a função, a subfunção, a natureza da despesa e a fonte dos recursos.</v>
      </c>
      <c r="F21" s="78" t="s">
        <v>140</v>
      </c>
      <c r="G21" s="78" t="s">
        <v>42</v>
      </c>
      <c r="H21" s="78"/>
      <c r="I21" s="78"/>
      <c r="J21" s="78"/>
      <c r="K21" s="78"/>
      <c r="L21" s="78"/>
    </row>
    <row r="22" spans="1:12" ht="78.75" x14ac:dyDescent="0.25">
      <c r="A22" s="17" t="str">
        <f>PainelM!$B$9</f>
        <v>Itabaianinha</v>
      </c>
      <c r="B22" s="17" t="s">
        <v>0</v>
      </c>
      <c r="C22" s="17">
        <v>1</v>
      </c>
      <c r="D22" s="76" t="str">
        <f>TEXT('Matriz Itens'!B$5,)</f>
        <v>Cumprimento das obrigações de transparência da Lei de Responsabilidade Fiscal.</v>
      </c>
      <c r="E22" s="75" t="str">
        <f>TEXT('Matriz Sub-itens'!C7,)</f>
        <v>O ente disponibiliza cópia integral dos convênios, termos de parcerias, acordos, ajustes ou instrumentos congêneres realizados com entidades privadas sem fins lucrativos, respectivos aditivos e relatórios finais de prestação de contas.</v>
      </c>
      <c r="F22" s="78" t="s">
        <v>140</v>
      </c>
      <c r="G22" s="78" t="s">
        <v>42</v>
      </c>
      <c r="H22" s="78"/>
      <c r="I22" s="78"/>
      <c r="J22" s="78"/>
      <c r="K22" s="78"/>
      <c r="L22" s="78"/>
    </row>
    <row r="23" spans="1:12" ht="123.75" customHeight="1" x14ac:dyDescent="0.25">
      <c r="A23" s="17" t="str">
        <f>PainelM!$B$9</f>
        <v>Itabaianinha</v>
      </c>
      <c r="B23" s="17" t="s">
        <v>0</v>
      </c>
      <c r="C23" s="17">
        <v>1</v>
      </c>
      <c r="D23" s="76" t="str">
        <f>TEXT('Matriz Itens'!B$5,)</f>
        <v>Cumprimento das obrigações de transparência da Lei de Responsabilidade Fiscal.</v>
      </c>
      <c r="E23" s="135" t="str">
        <f>TEXT('Matriz Sub-itens'!C8,)</f>
        <v>O ente divulga informações como a relação dos seus agentes públicos, com a indicação do cargo ou função e remuneração individualizada e nominal, e relação dos beneficiários de diárias, com período, valor das diárias pagas, motivo do afastamento e destino.</v>
      </c>
      <c r="F23" s="78" t="s">
        <v>140</v>
      </c>
      <c r="G23" s="78" t="s">
        <v>42</v>
      </c>
      <c r="H23" s="78"/>
      <c r="I23" s="78"/>
      <c r="J23" s="78"/>
      <c r="K23" s="78"/>
      <c r="L23" s="78"/>
    </row>
    <row r="24" spans="1:12" ht="63" x14ac:dyDescent="0.25">
      <c r="A24" s="17" t="str">
        <f>PainelM!$B$9</f>
        <v>Itabaianinha</v>
      </c>
      <c r="B24" s="17" t="s">
        <v>0</v>
      </c>
      <c r="C24" s="17">
        <v>1</v>
      </c>
      <c r="D24" s="76" t="str">
        <f>TEXT('Matriz Itens'!B$5,)</f>
        <v>Cumprimento das obrigações de transparência da Lei de Responsabilidade Fiscal.</v>
      </c>
      <c r="E24" s="75" t="str">
        <f>TEXT('Matriz Sub-itens'!C9,)</f>
        <v>O ente divulga a natureza de suas receitas.</v>
      </c>
      <c r="F24" s="78" t="s">
        <v>140</v>
      </c>
      <c r="G24" s="78" t="s">
        <v>42</v>
      </c>
      <c r="H24" s="78"/>
      <c r="I24" s="78"/>
      <c r="J24" s="78"/>
      <c r="K24" s="78"/>
      <c r="L24" s="78"/>
    </row>
    <row r="25" spans="1:12" ht="63" x14ac:dyDescent="0.25">
      <c r="A25" s="17" t="str">
        <f>PainelM!$B$9</f>
        <v>Itabaianinha</v>
      </c>
      <c r="B25" s="17" t="s">
        <v>0</v>
      </c>
      <c r="C25" s="17">
        <v>1</v>
      </c>
      <c r="D25" s="76" t="str">
        <f>TEXT('Matriz Itens'!B$5,)</f>
        <v>Cumprimento das obrigações de transparência da Lei de Responsabilidade Fiscal.</v>
      </c>
      <c r="E25" s="75" t="str">
        <f>TEXT('Matriz Sub-itens'!C10,)</f>
        <v>O ente divulga a origem de suas receitas.</v>
      </c>
      <c r="F25" s="78" t="s">
        <v>140</v>
      </c>
      <c r="G25" s="78" t="s">
        <v>42</v>
      </c>
      <c r="H25" s="78"/>
      <c r="I25" s="78"/>
      <c r="J25" s="78"/>
      <c r="K25" s="78"/>
      <c r="L25" s="78"/>
    </row>
    <row r="26" spans="1:12" ht="63" x14ac:dyDescent="0.25">
      <c r="A26" s="17" t="str">
        <f>PainelM!$B$9</f>
        <v>Itabaianinha</v>
      </c>
      <c r="B26" s="17" t="s">
        <v>0</v>
      </c>
      <c r="C26" s="17">
        <v>1</v>
      </c>
      <c r="D26" s="76" t="str">
        <f>TEXT('Matriz Itens'!B$5,)</f>
        <v>Cumprimento das obrigações de transparência da Lei de Responsabilidade Fiscal.</v>
      </c>
      <c r="E26" s="75" t="str">
        <f>TEXT('Matriz Sub-itens'!C11,)</f>
        <v>O ente divulga previsão dos valores da receita.</v>
      </c>
      <c r="F26" s="78" t="s">
        <v>140</v>
      </c>
      <c r="G26" s="78" t="s">
        <v>42</v>
      </c>
      <c r="H26" s="78"/>
      <c r="I26" s="78"/>
      <c r="J26" s="78"/>
      <c r="K26" s="78"/>
      <c r="L26" s="78"/>
    </row>
    <row r="27" spans="1:12" ht="63" x14ac:dyDescent="0.25">
      <c r="A27" s="17" t="str">
        <f>PainelM!$B$9</f>
        <v>Itabaianinha</v>
      </c>
      <c r="B27" s="17" t="s">
        <v>0</v>
      </c>
      <c r="C27" s="17">
        <v>1</v>
      </c>
      <c r="D27" s="76" t="str">
        <f>TEXT('Matriz Itens'!B$5,)</f>
        <v>Cumprimento das obrigações de transparência da Lei de Responsabilidade Fiscal.</v>
      </c>
      <c r="E27" s="75" t="str">
        <f>TEXT('Matriz Sub-itens'!C12,)</f>
        <v>O ente divulga os valores da arrecadação, inclusive recursos extraordinários, repasses e transferências dos estados e da União.</v>
      </c>
      <c r="F27" s="78" t="s">
        <v>140</v>
      </c>
      <c r="G27" s="78" t="s">
        <v>42</v>
      </c>
      <c r="H27" s="78"/>
      <c r="I27" s="78"/>
      <c r="J27" s="78"/>
      <c r="K27" s="78"/>
      <c r="L27" s="78"/>
    </row>
    <row r="28" spans="1:12" ht="63" x14ac:dyDescent="0.25">
      <c r="A28" s="17" t="str">
        <f>PainelM!$B$9</f>
        <v>Itabaianinha</v>
      </c>
      <c r="B28" s="17" t="s">
        <v>0</v>
      </c>
      <c r="C28" s="17">
        <v>1</v>
      </c>
      <c r="D28" s="76" t="str">
        <f>TEXT('Matriz Itens'!B$5,)</f>
        <v>Cumprimento das obrigações de transparência da Lei de Responsabilidade Fiscal.</v>
      </c>
      <c r="E28" s="75" t="str">
        <f>TEXT('Matriz Sub-itens'!C13,)</f>
        <v>O ente disponibiliza a prestação de contas (relatório de gestão) do ano anterior e o respectivo parecer prévio.</v>
      </c>
      <c r="F28" s="78" t="s">
        <v>140</v>
      </c>
      <c r="G28" s="78" t="s">
        <v>42</v>
      </c>
      <c r="H28" s="78"/>
      <c r="I28" s="78"/>
      <c r="J28" s="78"/>
      <c r="K28" s="78"/>
      <c r="L28" s="78"/>
    </row>
    <row r="29" spans="1:12" ht="63" x14ac:dyDescent="0.25">
      <c r="A29" s="17" t="str">
        <f>PainelM!$B$9</f>
        <v>Itabaianinha</v>
      </c>
      <c r="B29" s="17" t="s">
        <v>0</v>
      </c>
      <c r="C29" s="17">
        <v>1</v>
      </c>
      <c r="D29" s="76" t="str">
        <f>TEXT('Matriz Itens'!B$5,)</f>
        <v>Cumprimento das obrigações de transparência da Lei de Responsabilidade Fiscal.</v>
      </c>
      <c r="E29" s="75" t="str">
        <f>TEXT('Matriz Sub-itens'!C14,)</f>
        <v>O ente disponibiliza o Relatório Resumido da Execução Orçamentária (RREO) dos últimos 6 meses.</v>
      </c>
      <c r="F29" s="78" t="s">
        <v>140</v>
      </c>
      <c r="G29" s="78" t="s">
        <v>42</v>
      </c>
      <c r="H29" s="78"/>
      <c r="I29" s="78"/>
      <c r="J29" s="78"/>
      <c r="K29" s="78"/>
      <c r="L29" s="78"/>
    </row>
    <row r="30" spans="1:12" ht="63" x14ac:dyDescent="0.25">
      <c r="A30" s="17" t="str">
        <f>PainelM!$B$9</f>
        <v>Itabaianinha</v>
      </c>
      <c r="B30" s="17" t="s">
        <v>0</v>
      </c>
      <c r="C30" s="17">
        <v>1</v>
      </c>
      <c r="D30" s="76" t="str">
        <f>TEXT('Matriz Itens'!B$5,)</f>
        <v>Cumprimento das obrigações de transparência da Lei de Responsabilidade Fiscal.</v>
      </c>
      <c r="E30" s="75" t="str">
        <f>TEXT('Matriz Sub-itens'!C15,)</f>
        <v>O ente disponibiliza o Relatório de Gestão Fiscal (RGF) dos últimos 6 meses.</v>
      </c>
      <c r="F30" s="78" t="s">
        <v>140</v>
      </c>
      <c r="G30" s="78" t="s">
        <v>42</v>
      </c>
      <c r="H30" s="78"/>
      <c r="I30" s="78"/>
      <c r="J30" s="78"/>
      <c r="K30" s="78"/>
      <c r="L30" s="78"/>
    </row>
    <row r="31" spans="1:12" ht="78.75" x14ac:dyDescent="0.25">
      <c r="A31" s="17" t="str">
        <f>PainelM!$B$9</f>
        <v>Itabaianinha</v>
      </c>
      <c r="B31" s="17" t="s">
        <v>0</v>
      </c>
      <c r="C31" s="17">
        <v>1</v>
      </c>
      <c r="D31" s="76" t="str">
        <f>TEXT('Matriz Itens'!B$5,)</f>
        <v>Cumprimento das obrigações de transparência da Lei de Responsabilidade Fiscal.</v>
      </c>
      <c r="E31" s="75" t="str">
        <f>TEXT('Matriz Sub-itens'!C16,)</f>
        <v>O ente disponibiliza o Plano Plurianual (PPA), a Lei de Diretrizes Orçamentárias (LDO) e a Lei Orçamentária Anual (LOA) em seu site, seus objetivos estratégicos, indicadores, metas, prazos e efetividade dos resultados alcançados.</v>
      </c>
      <c r="F31" s="78" t="s">
        <v>140</v>
      </c>
      <c r="G31" s="78" t="s">
        <v>42</v>
      </c>
      <c r="H31" s="78"/>
      <c r="I31" s="78"/>
      <c r="J31" s="78"/>
      <c r="K31" s="78"/>
      <c r="L31" s="78"/>
    </row>
    <row r="32" spans="1:12" ht="63" x14ac:dyDescent="0.25">
      <c r="A32" s="17" t="str">
        <f>PainelM!$B$9</f>
        <v>Itabaianinha</v>
      </c>
      <c r="B32" s="17" t="s">
        <v>0</v>
      </c>
      <c r="C32" s="17">
        <v>1</v>
      </c>
      <c r="D32" s="76" t="str">
        <f>TEXT('Matriz Itens'!B$5,)</f>
        <v>Cumprimento das obrigações de transparência da Lei de Responsabilidade Fiscal.</v>
      </c>
      <c r="E32" s="75" t="str">
        <f>TEXT('Matriz Sub-itens'!C17,)</f>
        <v>O ente disponibiliza na íntegra os editais de licitação em versão digital para visualização ou impressão à distância por possíveis interessados.</v>
      </c>
      <c r="F32" s="78" t="s">
        <v>140</v>
      </c>
      <c r="G32" s="78" t="s">
        <v>42</v>
      </c>
      <c r="H32" s="78"/>
      <c r="I32" s="78"/>
      <c r="J32" s="78"/>
      <c r="K32" s="78"/>
      <c r="L32" s="78"/>
    </row>
    <row r="33" spans="1:12" ht="63" x14ac:dyDescent="0.25">
      <c r="A33" s="17" t="str">
        <f>PainelM!$B$9</f>
        <v>Itabaianinha</v>
      </c>
      <c r="B33" s="17" t="s">
        <v>0</v>
      </c>
      <c r="C33" s="17">
        <v>1</v>
      </c>
      <c r="D33" s="76" t="str">
        <f>TEXT('Matriz Itens'!B$5,)</f>
        <v>Cumprimento das obrigações de transparência da Lei de Responsabilidade Fiscal.</v>
      </c>
      <c r="E33" s="75" t="str">
        <f>TEXT('Matriz Sub-itens'!C18,)</f>
        <v>O ente divulga na Internet as atas da comissão de licitação, incluindo os resultados.</v>
      </c>
      <c r="F33" s="78" t="s">
        <v>140</v>
      </c>
      <c r="G33" s="78" t="s">
        <v>42</v>
      </c>
      <c r="H33" s="78"/>
      <c r="I33" s="78"/>
      <c r="J33" s="78"/>
      <c r="K33" s="78"/>
      <c r="L33" s="78"/>
    </row>
    <row r="34" spans="1:12" ht="63" x14ac:dyDescent="0.25">
      <c r="A34" s="17" t="str">
        <f>PainelM!$B$9</f>
        <v>Itabaianinha</v>
      </c>
      <c r="B34" s="17" t="s">
        <v>0</v>
      </c>
      <c r="C34" s="17">
        <v>1</v>
      </c>
      <c r="D34" s="76" t="str">
        <f>TEXT('Matriz Itens'!B$5,)</f>
        <v>Cumprimento das obrigações de transparência da Lei de Responsabilidade Fiscal.</v>
      </c>
      <c r="E34" s="75" t="str">
        <f>TEXT('Matriz Sub-itens'!C19,)</f>
        <v>O ente divulga informações atualizadas sobre seus editais (número, ano, modalidade, objeto e situação) e processos licitatórios (incluindo dispensa e inexigibilidade).</v>
      </c>
      <c r="F34" s="78" t="s">
        <v>140</v>
      </c>
      <c r="G34" s="78" t="s">
        <v>42</v>
      </c>
      <c r="H34" s="78"/>
      <c r="I34" s="78"/>
      <c r="J34" s="78"/>
      <c r="K34" s="78"/>
      <c r="L34" s="78"/>
    </row>
    <row r="35" spans="1:12" ht="63" x14ac:dyDescent="0.25">
      <c r="A35" s="17" t="str">
        <f>PainelM!$B$9</f>
        <v>Itabaianinha</v>
      </c>
      <c r="B35" s="17" t="s">
        <v>0</v>
      </c>
      <c r="C35" s="17">
        <v>1</v>
      </c>
      <c r="D35" s="76" t="str">
        <f>TEXT('Matriz Itens'!B$5,)</f>
        <v>Cumprimento das obrigações de transparência da Lei de Responsabilidade Fiscal.</v>
      </c>
      <c r="E35" s="75" t="str">
        <f>TEXT('Matriz Sub-itens'!C20,)</f>
        <v>O ente divulga informações atualizadas sobre os contratos firmados, incluindo número, ano, valor, objeto, favorecido, vigência, licitação de origem e conteúdo integral do documento.</v>
      </c>
      <c r="F35" s="78" t="s">
        <v>140</v>
      </c>
      <c r="G35" s="78" t="s">
        <v>42</v>
      </c>
      <c r="H35" s="78"/>
      <c r="I35" s="78"/>
      <c r="J35" s="78"/>
      <c r="K35" s="78"/>
      <c r="L35" s="78"/>
    </row>
    <row r="36" spans="1:12" ht="63" x14ac:dyDescent="0.25">
      <c r="A36" s="17" t="str">
        <f>PainelM!$B$9</f>
        <v>Itabaianinha</v>
      </c>
      <c r="B36" s="17" t="s">
        <v>0</v>
      </c>
      <c r="C36" s="17">
        <v>1</v>
      </c>
      <c r="D36" s="76" t="str">
        <f>TEXT('Matriz Itens'!B$5,)</f>
        <v>Cumprimento das obrigações de transparência da Lei de Responsabilidade Fiscal.</v>
      </c>
      <c r="E36" s="75" t="str">
        <f>TEXT('Matriz Sub-itens'!C21,)</f>
        <v>O ente divulga relatórios em formato de dados abertos sobre acompanhamento de programas, obras, gestão fiscal, receitas e despesas em formato aberto.</v>
      </c>
      <c r="F36" s="78" t="s">
        <v>142</v>
      </c>
      <c r="G36" s="78" t="s">
        <v>42</v>
      </c>
      <c r="H36" s="78" t="s">
        <v>298</v>
      </c>
      <c r="I36" s="78" t="s">
        <v>296</v>
      </c>
      <c r="J36" s="158">
        <v>45043</v>
      </c>
      <c r="K36" s="78" t="s">
        <v>297</v>
      </c>
      <c r="L36" s="78"/>
    </row>
  </sheetData>
  <sheetProtection algorithmName="SHA-512" hashValue="AeQYlLWLU/48FJ67Uxcus77Cz2uxXMb9W+4TMJkSVLTMzllxTluC6yHrWHp8qT59wLCw7l+hHpFueyFYJQ5J0w==" saltValue="9rmlOBkwkTc3TgEEvuI8wg==" spinCount="100000" sheet="1" objects="1" scenarios="1"/>
  <autoFilter ref="A2:K2" xr:uid="{00000000-0009-0000-0000-000002000000}"/>
  <mergeCells count="1">
    <mergeCell ref="G1:L1"/>
  </mergeCells>
  <conditionalFormatting sqref="H3:L36">
    <cfRule type="expression" dxfId="23" priority="1">
      <formula>$G3="Não"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Menus!$B$4:$B$6</xm:f>
          </x14:formula1>
          <xm:sqref>F3:F36</xm:sqref>
        </x14:dataValidation>
        <x14:dataValidation type="list" allowBlank="1" showInputMessage="1" showErrorMessage="1" xr:uid="{00000000-0002-0000-0200-000001000000}">
          <x14:formula1>
            <xm:f>Menus!$B$12:$B$13</xm:f>
          </x14:formula1>
          <xm:sqref>G3:G36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6"/>
  <dimension ref="A1:L7"/>
  <sheetViews>
    <sheetView showGridLines="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G7" sqref="G7"/>
    </sheetView>
  </sheetViews>
  <sheetFormatPr defaultColWidth="24.75" defaultRowHeight="15.75" x14ac:dyDescent="0.25"/>
  <cols>
    <col min="1" max="1" width="20.75" style="17" hidden="1" customWidth="1"/>
    <col min="2" max="2" width="16.5" style="17" hidden="1" customWidth="1"/>
    <col min="3" max="3" width="9" style="17" hidden="1" customWidth="1"/>
    <col min="5" max="5" width="44" customWidth="1"/>
    <col min="6" max="6" width="14.625" style="17" bestFit="1" customWidth="1"/>
    <col min="7" max="7" width="27" style="17" customWidth="1"/>
    <col min="8" max="11" width="24.75" style="17"/>
  </cols>
  <sheetData>
    <row r="1" spans="1:12" s="3" customFormat="1" ht="35.25" customHeight="1" x14ac:dyDescent="0.25">
      <c r="A1" s="19"/>
      <c r="B1" s="19"/>
      <c r="C1" s="19"/>
      <c r="E1" s="38" t="s">
        <v>43</v>
      </c>
      <c r="F1" s="19" t="s">
        <v>29</v>
      </c>
      <c r="G1" s="210" t="s">
        <v>18</v>
      </c>
      <c r="H1" s="210"/>
      <c r="I1" s="210"/>
      <c r="J1" s="210"/>
      <c r="K1" s="210"/>
      <c r="L1" s="210"/>
    </row>
    <row r="2" spans="1:12" s="13" customFormat="1" x14ac:dyDescent="0.25">
      <c r="A2" s="30" t="s">
        <v>30</v>
      </c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</row>
    <row r="3" spans="1:12" ht="47.25" x14ac:dyDescent="0.25">
      <c r="A3" s="17" t="str">
        <f>PainelM!$B$9</f>
        <v>Itabaianinha</v>
      </c>
      <c r="B3" s="17" t="s">
        <v>0</v>
      </c>
      <c r="C3" s="17">
        <v>2</v>
      </c>
      <c r="D3" s="1" t="str">
        <f>TEXT('Matriz Itens'!B6,)</f>
        <v>Divulgação da agenda de trabalho, reuniões e viagens das autoridades.</v>
      </c>
      <c r="E3" s="31" t="str">
        <f>TEXT('Matriz Sub-itens'!A25,)</f>
        <v>O ente possui regulamentação da divulgação das agendas diárias das autoridades.</v>
      </c>
      <c r="F3" s="78" t="s">
        <v>42</v>
      </c>
      <c r="G3" s="78" t="s">
        <v>42</v>
      </c>
      <c r="H3" s="78" t="s">
        <v>44</v>
      </c>
      <c r="I3" s="78" t="s">
        <v>44</v>
      </c>
      <c r="J3" s="78" t="s">
        <v>44</v>
      </c>
      <c r="K3" s="78" t="s">
        <v>44</v>
      </c>
      <c r="L3" s="78" t="s">
        <v>44</v>
      </c>
    </row>
    <row r="4" spans="1:12" ht="63" x14ac:dyDescent="0.25">
      <c r="A4" s="17" t="str">
        <f>PainelM!$B$9</f>
        <v>Itabaianinha</v>
      </c>
      <c r="B4" s="17" t="s">
        <v>0</v>
      </c>
      <c r="C4" s="17">
        <v>2</v>
      </c>
      <c r="D4" s="1" t="str">
        <f>TEXT('Matriz Itens'!B6,)</f>
        <v>Divulgação da agenda de trabalho, reuniões e viagens das autoridades.</v>
      </c>
      <c r="E4" s="31" t="str">
        <f>TEXT('Matriz Sub-itens'!A26,)</f>
        <v>O ente divulga em seu site a agenda de trabalho, reuniões, viagens e eventos das autoridades de primeiro e segundo escalões, com a indicação do seu objeto, horário, local e participantes.</v>
      </c>
      <c r="F4" s="78" t="s">
        <v>42</v>
      </c>
      <c r="G4" s="78" t="s">
        <v>42</v>
      </c>
      <c r="H4" s="78" t="s">
        <v>44</v>
      </c>
      <c r="I4" s="78" t="s">
        <v>44</v>
      </c>
      <c r="J4" s="78" t="s">
        <v>44</v>
      </c>
      <c r="K4" s="78" t="s">
        <v>44</v>
      </c>
      <c r="L4" s="78" t="s">
        <v>44</v>
      </c>
    </row>
    <row r="5" spans="1:12" ht="78.75" x14ac:dyDescent="0.25">
      <c r="A5" s="17" t="str">
        <f>PainelM!$B$9</f>
        <v>Itabaianinha</v>
      </c>
      <c r="B5" s="17" t="s">
        <v>0</v>
      </c>
      <c r="C5" s="17">
        <v>2</v>
      </c>
      <c r="D5" s="28" t="str">
        <f>TEXT('Matriz Itens'!B7,)</f>
        <v>Divulgação de informações patrimoniais e acompanhamento online das obras (execução, valores e situação atual).</v>
      </c>
      <c r="E5" s="31" t="str">
        <f>TEXT('Matriz Sub-itens'!B25,)</f>
        <v>O ente divulga em seu site informações sobre administração do patrimônio público, incluindo dados sobre imóveis, veículos e bens.</v>
      </c>
      <c r="F5" s="78" t="s">
        <v>142</v>
      </c>
      <c r="G5" s="78" t="s">
        <v>42</v>
      </c>
      <c r="H5" s="78" t="s">
        <v>295</v>
      </c>
      <c r="I5" s="78" t="s">
        <v>299</v>
      </c>
      <c r="J5" s="158">
        <v>45043</v>
      </c>
      <c r="K5" s="78" t="s">
        <v>300</v>
      </c>
      <c r="L5" s="78" t="s">
        <v>44</v>
      </c>
    </row>
    <row r="6" spans="1:12" ht="78.75" x14ac:dyDescent="0.25">
      <c r="A6" s="17" t="str">
        <f>PainelM!$B$9</f>
        <v>Itabaianinha</v>
      </c>
      <c r="B6" s="17" t="s">
        <v>0</v>
      </c>
      <c r="C6" s="17">
        <v>2</v>
      </c>
      <c r="D6" s="28" t="str">
        <f>TEXT('Matriz Itens'!B7,)</f>
        <v>Divulgação de informações patrimoniais e acompanhamento online das obras (execução, valores e situação atual).</v>
      </c>
      <c r="E6" s="31" t="str">
        <f>TEXT('Matriz Sub-itens'!B26,)</f>
        <v>O ente permite e promove o acompanhamento de obras (objeto, valor total, empresa contratada, data de início, prazo de execução, valor total já pago ou percentual de execução financeira e situação atual da obra).</v>
      </c>
      <c r="F6" s="78" t="s">
        <v>142</v>
      </c>
      <c r="G6" s="78" t="s">
        <v>42</v>
      </c>
      <c r="H6" s="78" t="s">
        <v>301</v>
      </c>
      <c r="I6" s="78" t="s">
        <v>299</v>
      </c>
      <c r="J6" s="158">
        <v>45043</v>
      </c>
      <c r="K6" s="78" t="s">
        <v>300</v>
      </c>
      <c r="L6" s="78" t="s">
        <v>44</v>
      </c>
    </row>
    <row r="7" spans="1:12" ht="78.75" x14ac:dyDescent="0.25">
      <c r="A7" s="17" t="str">
        <f>PainelM!$B$9</f>
        <v>Itabaianinha</v>
      </c>
      <c r="B7" s="17" t="s">
        <v>0</v>
      </c>
      <c r="C7" s="17">
        <v>2</v>
      </c>
      <c r="D7" s="29" t="str">
        <f>TEXT('Matriz Itens'!B8,)</f>
        <v>Avaliação periódica sobre transparência, feita pela autoridade responsável pela Lei de Acesso à Informação.</v>
      </c>
      <c r="E7" s="32" t="str">
        <f>TEXT('Matriz Sub-itens'!C25,)</f>
        <v>O ente publica periodicamente a avaliação interna sobre a transparência, feita pela autoridade responsável pela Lei de Acesso à Informação.</v>
      </c>
      <c r="F7" s="78" t="s">
        <v>142</v>
      </c>
      <c r="G7" s="78" t="s">
        <v>42</v>
      </c>
      <c r="H7" s="78" t="s">
        <v>302</v>
      </c>
      <c r="I7" s="78" t="s">
        <v>303</v>
      </c>
      <c r="J7" s="158">
        <v>44926</v>
      </c>
      <c r="K7" s="78" t="s">
        <v>304</v>
      </c>
      <c r="L7" s="78" t="s">
        <v>44</v>
      </c>
    </row>
  </sheetData>
  <sheetProtection algorithmName="SHA-512" hashValue="OUflgPlurplq7Ofcgu8f47Zz/AX9iWR5GjZ5jUKyO5Hqvbk//ynGAJnX9M49gZIoKLBOsrn0yhT58n7q7O9aAQ==" saltValue="gTIiyLU6ZTbTi4yeVP57Rg==" spinCount="100000" sheet="1" objects="1" scenarios="1"/>
  <autoFilter ref="A2:K2" xr:uid="{00000000-0009-0000-0000-000003000000}"/>
  <mergeCells count="1">
    <mergeCell ref="G1:L1"/>
  </mergeCells>
  <conditionalFormatting sqref="H3:L7">
    <cfRule type="expression" dxfId="22" priority="1">
      <formula>$G3="Não"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Menus!$B$12:$B$13</xm:f>
          </x14:formula1>
          <xm:sqref>G3:G7</xm:sqref>
        </x14:dataValidation>
        <x14:dataValidation type="list" allowBlank="1" showInputMessage="1" showErrorMessage="1" xr:uid="{00000000-0002-0000-0300-000001000000}">
          <x14:formula1>
            <xm:f>Menus!$B$4:$B$6</xm:f>
          </x14:formula1>
          <xm:sqref>F3:F7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7"/>
  <dimension ref="A1:L7"/>
  <sheetViews>
    <sheetView showGridLines="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G7" sqref="G7"/>
    </sheetView>
  </sheetViews>
  <sheetFormatPr defaultColWidth="24.75" defaultRowHeight="15.75" x14ac:dyDescent="0.25"/>
  <cols>
    <col min="1" max="1" width="20.75" style="17" hidden="1" customWidth="1"/>
    <col min="2" max="2" width="16.5" style="17" hidden="1" customWidth="1"/>
    <col min="3" max="3" width="9" style="17" hidden="1" customWidth="1"/>
    <col min="5" max="5" width="44" customWidth="1"/>
    <col min="6" max="6" width="14.625" style="17" bestFit="1" customWidth="1"/>
    <col min="7" max="7" width="27" style="17" customWidth="1"/>
    <col min="8" max="11" width="24.75" style="17"/>
  </cols>
  <sheetData>
    <row r="1" spans="1:12" s="3" customFormat="1" ht="35.25" customHeight="1" x14ac:dyDescent="0.25">
      <c r="A1" s="19"/>
      <c r="B1" s="19"/>
      <c r="C1" s="19"/>
      <c r="E1" s="38" t="s">
        <v>45</v>
      </c>
      <c r="F1" s="19" t="s">
        <v>29</v>
      </c>
      <c r="G1" s="210" t="s">
        <v>18</v>
      </c>
      <c r="H1" s="210"/>
      <c r="I1" s="210"/>
      <c r="J1" s="210"/>
      <c r="K1" s="210"/>
      <c r="L1" s="210"/>
    </row>
    <row r="2" spans="1:12" s="13" customFormat="1" x14ac:dyDescent="0.25">
      <c r="A2" s="30" t="s">
        <v>30</v>
      </c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</row>
    <row r="3" spans="1:12" ht="94.5" x14ac:dyDescent="0.25">
      <c r="A3" s="17" t="str">
        <f>PainelM!$B$9</f>
        <v>Itabaianinha</v>
      </c>
      <c r="B3" s="17" t="s">
        <v>0</v>
      </c>
      <c r="C3" s="17">
        <v>3</v>
      </c>
      <c r="D3" s="1" t="str">
        <f>TEXT('Matriz Itens'!B9,)</f>
        <v>Conscientização das partes envolvidas sobre transparência e acesso à informação.</v>
      </c>
      <c r="E3" s="31" t="str">
        <f>TEXT('Matriz Sub-itens'!A31,)</f>
        <v>O ente inclui em suas capacitações e comunicações, ação de conscientização de seus colaboradores e partes interessadas sobre a natureza pública de suas informações, esclarecendo as exceções de restrição de acesso formalmente estabelecida.</v>
      </c>
      <c r="F3" s="78" t="s">
        <v>140</v>
      </c>
      <c r="G3" s="78" t="s">
        <v>42</v>
      </c>
      <c r="H3" s="78" t="s">
        <v>44</v>
      </c>
      <c r="I3" s="78" t="s">
        <v>44</v>
      </c>
      <c r="J3" s="78" t="s">
        <v>44</v>
      </c>
      <c r="K3" s="78" t="s">
        <v>44</v>
      </c>
      <c r="L3" s="78" t="s">
        <v>44</v>
      </c>
    </row>
    <row r="4" spans="1:12" ht="31.5" x14ac:dyDescent="0.25">
      <c r="A4" s="17" t="str">
        <f>PainelM!$B$9</f>
        <v>Itabaianinha</v>
      </c>
      <c r="B4" s="17" t="s">
        <v>0</v>
      </c>
      <c r="C4" s="17">
        <v>3</v>
      </c>
      <c r="D4" s="28" t="str">
        <f>TEXT('Matriz Itens'!B$10,)</f>
        <v>Regulamentação da Política de Dados Abertos.</v>
      </c>
      <c r="E4" s="31" t="str">
        <f>TEXT('Matriz Sub-itens'!B31,)</f>
        <v>O ente regulamentou sua Política de Dados Abertos.</v>
      </c>
      <c r="F4" s="78" t="s">
        <v>142</v>
      </c>
      <c r="G4" s="78" t="s">
        <v>42</v>
      </c>
      <c r="H4" s="78" t="s">
        <v>347</v>
      </c>
      <c r="I4" s="78" t="s">
        <v>323</v>
      </c>
      <c r="J4" s="158">
        <v>45043</v>
      </c>
      <c r="K4" s="78" t="s">
        <v>342</v>
      </c>
      <c r="L4" s="78" t="s">
        <v>44</v>
      </c>
    </row>
    <row r="5" spans="1:12" ht="31.5" x14ac:dyDescent="0.25">
      <c r="A5" s="17" t="str">
        <f>PainelM!$B$9</f>
        <v>Itabaianinha</v>
      </c>
      <c r="B5" s="17" t="s">
        <v>0</v>
      </c>
      <c r="C5" s="17">
        <v>3</v>
      </c>
      <c r="D5" s="28" t="str">
        <f>TEXT('Matriz Itens'!B$10,)</f>
        <v>Regulamentação da Política de Dados Abertos.</v>
      </c>
      <c r="E5" s="31" t="str">
        <f>TEXT('Matriz Sub-itens'!B32,)</f>
        <v>O ente estabeleceu Plano de Dados Abertos.</v>
      </c>
      <c r="F5" s="78" t="s">
        <v>42</v>
      </c>
      <c r="G5" s="78" t="s">
        <v>42</v>
      </c>
      <c r="H5" s="78" t="s">
        <v>348</v>
      </c>
      <c r="I5" s="78" t="s">
        <v>323</v>
      </c>
      <c r="J5" s="158">
        <v>45043</v>
      </c>
      <c r="K5" s="78" t="s">
        <v>342</v>
      </c>
      <c r="L5" s="78" t="s">
        <v>44</v>
      </c>
    </row>
    <row r="6" spans="1:12" ht="31.5" x14ac:dyDescent="0.25">
      <c r="A6" s="17" t="str">
        <f>PainelM!$B$9</f>
        <v>Itabaianinha</v>
      </c>
      <c r="B6" s="17" t="s">
        <v>0</v>
      </c>
      <c r="C6" s="17">
        <v>3</v>
      </c>
      <c r="D6" s="28" t="str">
        <f>TEXT('Matriz Itens'!B$10,)</f>
        <v>Regulamentação da Política de Dados Abertos.</v>
      </c>
      <c r="E6" s="31" t="str">
        <f>TEXT('Matriz Sub-itens'!B33,)</f>
        <v>O ente divulgou seu catálogo de dados abertos.</v>
      </c>
      <c r="F6" s="78" t="s">
        <v>42</v>
      </c>
      <c r="G6" s="78" t="s">
        <v>42</v>
      </c>
      <c r="H6" s="78" t="s">
        <v>349</v>
      </c>
      <c r="I6" s="78" t="s">
        <v>323</v>
      </c>
      <c r="J6" s="158">
        <v>45043</v>
      </c>
      <c r="K6" s="78" t="s">
        <v>342</v>
      </c>
      <c r="L6" s="78" t="s">
        <v>44</v>
      </c>
    </row>
    <row r="7" spans="1:12" ht="63" x14ac:dyDescent="0.25">
      <c r="A7" s="17" t="str">
        <f>PainelM!$B$9</f>
        <v>Itabaianinha</v>
      </c>
      <c r="B7" s="17" t="s">
        <v>0</v>
      </c>
      <c r="C7" s="17">
        <v>3</v>
      </c>
      <c r="D7" s="29" t="str">
        <f>TEXT('Matriz Itens'!B$11,)</f>
        <v>Ampliação das informações divulgadas no Portal da Transparência, adicionais às exigidas por lei.</v>
      </c>
      <c r="E7" s="31" t="str">
        <f>TEXT('Matriz Sub-itens'!C31,)</f>
        <v>O ente amplia as informações divulgadas no Portal da Transparência, adicionais às exigidas por lei, tais como: renúncias fiscais, ODS, notas fiscais, etc.</v>
      </c>
      <c r="F7" s="78" t="s">
        <v>42</v>
      </c>
      <c r="G7" s="78" t="s">
        <v>42</v>
      </c>
      <c r="H7" s="78" t="s">
        <v>350</v>
      </c>
      <c r="I7" s="78" t="s">
        <v>323</v>
      </c>
      <c r="J7" s="158">
        <v>45043</v>
      </c>
      <c r="K7" s="78" t="s">
        <v>342</v>
      </c>
      <c r="L7" s="78" t="s">
        <v>44</v>
      </c>
    </row>
  </sheetData>
  <sheetProtection algorithmName="SHA-512" hashValue="dsMS3VOn0b5eKFQkWvXzTQc8ZEakL6BxW01tAj67qr/fO8nwxubkQpfNaKWSBdu00lIl8nNmIXvUnA/43giYbQ==" saltValue="J2Rm/gNTxNaj+fzHh2JL1g==" spinCount="100000" sheet="1" objects="1" scenarios="1"/>
  <autoFilter ref="A2:K2" xr:uid="{00000000-0009-0000-0000-000004000000}"/>
  <mergeCells count="1">
    <mergeCell ref="G1:L1"/>
  </mergeCells>
  <conditionalFormatting sqref="H3:L3 H4:H7 L4:L7">
    <cfRule type="expression" dxfId="21" priority="11">
      <formula>$G3="Não"</formula>
    </cfRule>
  </conditionalFormatting>
  <conditionalFormatting sqref="I4:J4">
    <cfRule type="expression" dxfId="20" priority="9">
      <formula>$G4="Não"</formula>
    </cfRule>
  </conditionalFormatting>
  <conditionalFormatting sqref="K4">
    <cfRule type="expression" dxfId="19" priority="8">
      <formula>$G4="Não"</formula>
    </cfRule>
  </conditionalFormatting>
  <conditionalFormatting sqref="I5">
    <cfRule type="expression" dxfId="18" priority="7">
      <formula>$G5="Não"</formula>
    </cfRule>
  </conditionalFormatting>
  <conditionalFormatting sqref="K5">
    <cfRule type="expression" dxfId="17" priority="6">
      <formula>$G5="Não"</formula>
    </cfRule>
  </conditionalFormatting>
  <conditionalFormatting sqref="I6">
    <cfRule type="expression" dxfId="16" priority="5">
      <formula>$G6="Não"</formula>
    </cfRule>
  </conditionalFormatting>
  <conditionalFormatting sqref="K6">
    <cfRule type="expression" dxfId="15" priority="4">
      <formula>$G6="Não"</formula>
    </cfRule>
  </conditionalFormatting>
  <conditionalFormatting sqref="I7">
    <cfRule type="expression" dxfId="14" priority="3">
      <formula>$G7="Não"</formula>
    </cfRule>
  </conditionalFormatting>
  <conditionalFormatting sqref="K7">
    <cfRule type="expression" dxfId="13" priority="2">
      <formula>$G7="Não"</formula>
    </cfRule>
  </conditionalFormatting>
  <conditionalFormatting sqref="J5:J7">
    <cfRule type="expression" dxfId="12" priority="1">
      <formula>$G5="Não"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Menus!$B$12:$B$13</xm:f>
          </x14:formula1>
          <xm:sqref>G3:G7</xm:sqref>
        </x14:dataValidation>
        <x14:dataValidation type="list" allowBlank="1" showInputMessage="1" showErrorMessage="1" xr:uid="{00000000-0002-0000-0400-000001000000}">
          <x14:formula1>
            <xm:f>Menus!$B$4:$B$6</xm:f>
          </x14:formula1>
          <xm:sqref>F3:F7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3"/>
  <dimension ref="A1:Q17"/>
  <sheetViews>
    <sheetView showGridLines="0" topLeftCell="A10" zoomScaleNormal="100" workbookViewId="0">
      <selection activeCell="I11" sqref="I11"/>
    </sheetView>
  </sheetViews>
  <sheetFormatPr defaultRowHeight="15.75" x14ac:dyDescent="0.25"/>
  <cols>
    <col min="4" max="4" width="9" customWidth="1"/>
    <col min="9" max="9" width="9" style="17"/>
    <col min="11" max="11" width="0" style="52" hidden="1" customWidth="1"/>
  </cols>
  <sheetData>
    <row r="1" spans="1:17" s="3" customFormat="1" ht="21.75" customHeight="1" x14ac:dyDescent="0.25">
      <c r="I1" s="19"/>
      <c r="K1" s="54"/>
    </row>
    <row r="2" spans="1:17" s="5" customFormat="1" ht="19.5" customHeight="1" x14ac:dyDescent="0.35">
      <c r="D2" s="166" t="s">
        <v>0</v>
      </c>
      <c r="E2" s="166"/>
      <c r="F2" s="166"/>
      <c r="H2" s="166" t="s">
        <v>1</v>
      </c>
      <c r="I2" s="166"/>
      <c r="J2" s="166"/>
      <c r="K2" s="104"/>
      <c r="M2" s="166" t="s">
        <v>2</v>
      </c>
      <c r="N2" s="166"/>
      <c r="O2" s="166"/>
    </row>
    <row r="3" spans="1:17" s="4" customFormat="1" ht="18.75" x14ac:dyDescent="0.3">
      <c r="D3" s="103" t="s">
        <v>3</v>
      </c>
      <c r="E3" s="103" t="s">
        <v>4</v>
      </c>
      <c r="F3" s="103" t="s">
        <v>5</v>
      </c>
      <c r="H3" s="103" t="s">
        <v>3</v>
      </c>
      <c r="I3" s="103" t="s">
        <v>4</v>
      </c>
      <c r="J3" s="103" t="s">
        <v>5</v>
      </c>
      <c r="K3" s="105"/>
      <c r="M3" s="103" t="s">
        <v>3</v>
      </c>
      <c r="N3" s="103" t="s">
        <v>4</v>
      </c>
      <c r="O3" s="103" t="s">
        <v>5</v>
      </c>
    </row>
    <row r="4" spans="1:17" x14ac:dyDescent="0.25">
      <c r="A4" s="49" t="s">
        <v>6</v>
      </c>
      <c r="B4" s="58"/>
      <c r="C4" s="58"/>
      <c r="D4" s="58"/>
      <c r="E4" s="58"/>
      <c r="F4" s="58"/>
      <c r="G4" s="58"/>
      <c r="H4" s="58"/>
      <c r="J4" s="58"/>
      <c r="L4" s="58"/>
      <c r="M4" s="58"/>
      <c r="N4" s="58"/>
      <c r="O4" s="58"/>
      <c r="P4" s="58"/>
      <c r="Q4" s="58"/>
    </row>
    <row r="5" spans="1:17" ht="23.25" x14ac:dyDescent="0.35">
      <c r="A5" s="49" t="s">
        <v>7</v>
      </c>
      <c r="B5" s="58"/>
      <c r="C5" s="237" t="s">
        <v>9</v>
      </c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</row>
    <row r="6" spans="1:17" x14ac:dyDescent="0.25">
      <c r="A6" s="49" t="s">
        <v>23</v>
      </c>
      <c r="B6" s="58"/>
      <c r="C6" s="58"/>
      <c r="D6" s="58"/>
      <c r="E6" s="58"/>
      <c r="F6" s="58"/>
      <c r="G6" s="58"/>
      <c r="H6" s="58"/>
      <c r="J6" s="58"/>
      <c r="L6" s="58"/>
      <c r="M6" s="58"/>
      <c r="N6" s="58"/>
      <c r="O6" s="58"/>
      <c r="P6" s="58"/>
      <c r="Q6" s="58"/>
    </row>
    <row r="7" spans="1:17" s="6" customFormat="1" ht="39" customHeight="1" x14ac:dyDescent="0.25">
      <c r="C7" s="238" t="s">
        <v>24</v>
      </c>
      <c r="D7" s="239" t="str">
        <f>TEXT('Matriz Itens'!C3,)</f>
        <v>Implantação de funções de Controladoria Pública.</v>
      </c>
      <c r="E7" s="240"/>
      <c r="F7" s="240"/>
      <c r="G7" s="240"/>
      <c r="H7" s="241"/>
      <c r="I7" s="145">
        <f>COUNTIFS(TODOS!D:D,"Integridade",TODOS!E:E,"1",TODOS!F:F,D7,TODOS!H:H,"Sim")/COUNTIFS(TODOS!D:D,"Integridade",TODOS!E:E,"1",TODOS!F:F,D7)</f>
        <v>0.8</v>
      </c>
      <c r="J7" s="206">
        <f>(I7+I8+I9)/3</f>
        <v>0.43333333333333335</v>
      </c>
      <c r="K7" s="209">
        <f>ROUND(VALUE(J7)*100,0)</f>
        <v>43</v>
      </c>
      <c r="M7" s="242" t="str">
        <f>IF(J7=0%,MenuFrases!C3,IF(AND(J7&gt;=1%,J7&lt;=10%),MenuFrases!C1&amp;" "&amp;K7&amp;"%"&amp;" "&amp;MenuFrases!C17,IF(AND(J7&gt;10%,J7&lt;=40%),MenuFrases!$C$1&amp;" "&amp;K7&amp;"%"&amp;" "&amp;MenuFrases!D17,IF(AND(J7&gt;40%,J7&lt;=70%),MenuFrases!$C$1&amp;" "&amp;K7&amp;"%"&amp;" "&amp;MenuFrases!E17,IF(AND(J7&gt;70%,J7&lt;=100%),MenuFrases!$C$1&amp;" "&amp;K7&amp;"%"&amp;" "&amp;MenuFrases!F17)))))</f>
        <v>O seu município/estado atingiu 43% do Nível I (básico) de Integridade. Esse é o caminho certo, mas avanços ainda devem ser feitos. Considere a adesão ao Time Brasil.</v>
      </c>
      <c r="N7" s="243"/>
      <c r="O7" s="243"/>
      <c r="P7" s="243"/>
      <c r="Q7" s="244"/>
    </row>
    <row r="8" spans="1:17" s="6" customFormat="1" ht="33.75" customHeight="1" x14ac:dyDescent="0.25">
      <c r="C8" s="238"/>
      <c r="D8" s="239" t="str">
        <f>TEXT('Matriz Itens'!C4,)</f>
        <v>Código de ética e estatuto dos servidores públicos.</v>
      </c>
      <c r="E8" s="240"/>
      <c r="F8" s="240"/>
      <c r="G8" s="240"/>
      <c r="H8" s="241"/>
      <c r="I8" s="145">
        <f>COUNTIFS(TODOS!D:D,"Integridade",TODOS!E:E,"1",TODOS!F:F,D8,TODOS!H:H,"Sim")/COUNTIFS(TODOS!D:D,"Integridade",TODOS!E:E,"1",TODOS!F:F,D8)</f>
        <v>0.5</v>
      </c>
      <c r="J8" s="206"/>
      <c r="K8" s="209"/>
      <c r="M8" s="245"/>
      <c r="N8" s="246"/>
      <c r="O8" s="246"/>
      <c r="P8" s="246"/>
      <c r="Q8" s="247"/>
    </row>
    <row r="9" spans="1:17" s="6" customFormat="1" ht="49.5" customHeight="1" x14ac:dyDescent="0.25">
      <c r="C9" s="238"/>
      <c r="D9" s="239" t="str">
        <f>TEXT('Matriz Itens'!C5,)</f>
        <v>Nepotismo e conflito de interesses.</v>
      </c>
      <c r="E9" s="240"/>
      <c r="F9" s="240"/>
      <c r="G9" s="240"/>
      <c r="H9" s="241"/>
      <c r="I9" s="145">
        <f>COUNTIFS(TODOS!D:D,"Integridade",TODOS!E:E,"1",TODOS!F:F,D9,TODOS!H:H,"Sim")/COUNTIFS(TODOS!D:D,"Integridade",TODOS!E:E,"1",TODOS!F:F,D9)</f>
        <v>0</v>
      </c>
      <c r="J9" s="206"/>
      <c r="K9" s="209"/>
      <c r="M9" s="248"/>
      <c r="N9" s="249"/>
      <c r="O9" s="249"/>
      <c r="P9" s="249"/>
      <c r="Q9" s="250"/>
    </row>
    <row r="10" spans="1:17" s="9" customFormat="1" ht="18" customHeight="1" x14ac:dyDescent="0.25">
      <c r="C10" s="7"/>
      <c r="D10" s="11"/>
      <c r="E10" s="11"/>
      <c r="F10" s="11"/>
      <c r="G10" s="11"/>
      <c r="H10" s="11"/>
      <c r="I10" s="20"/>
      <c r="J10" s="12"/>
      <c r="K10" s="53"/>
      <c r="M10" s="10"/>
      <c r="N10" s="10"/>
      <c r="O10" s="10"/>
      <c r="P10" s="10"/>
      <c r="Q10" s="10"/>
    </row>
    <row r="11" spans="1:17" s="6" customFormat="1" ht="49.5" customHeight="1" x14ac:dyDescent="0.25">
      <c r="C11" s="224" t="s">
        <v>26</v>
      </c>
      <c r="D11" s="225" t="str">
        <f>TEXT('Matriz Itens'!C6,)</f>
        <v>Implantação de gestão de riscos.</v>
      </c>
      <c r="E11" s="226"/>
      <c r="F11" s="226"/>
      <c r="G11" s="226"/>
      <c r="H11" s="227"/>
      <c r="I11" s="145">
        <f>COUNTIFS(TODOS!D:D,"Integridade",TODOS!E:E,"2",TODOS!F:F,D11,TODOS!H:H,"Sim")/COUNTIFS(TODOS!D:D,"Integridade",TODOS!E:E,"2",TODOS!F:F,D11)</f>
        <v>0</v>
      </c>
      <c r="J11" s="206">
        <f>(I11+I12+I13)/3</f>
        <v>0</v>
      </c>
      <c r="K11" s="209">
        <f>ROUND(VALUE(J11)*100,0)</f>
        <v>0</v>
      </c>
      <c r="M11" s="228" t="str">
        <f>IF(J11=0%,MenuFrases!C3,IF(AND(J11&gt;=1%,J11&lt;=10%),MenuFrases!C1&amp;" "&amp;K11&amp;"%"&amp;" "&amp;MenuFrases!C20,IF(AND(J11&gt;10%,J11&lt;=40%),MenuFrases!$C$1&amp;" "&amp;K11&amp;"%"&amp;" "&amp;MenuFrases!D20,IF(AND(J11&gt;40%,J11&lt;=70%),MenuFrases!$C$1&amp;" "&amp;K11&amp;"%"&amp;" "&amp;MenuFrases!E20,IF(AND(J11&gt;70%,J11&lt;=100%),MenuFrases!$C$1&amp;" "&amp;K11&amp;"%"&amp;" "&amp;MenuFrases!F20)))))</f>
        <v>Aguardando preenchimento.</v>
      </c>
      <c r="N11" s="229"/>
      <c r="O11" s="229"/>
      <c r="P11" s="229"/>
      <c r="Q11" s="230"/>
    </row>
    <row r="12" spans="1:17" s="6" customFormat="1" ht="49.5" customHeight="1" x14ac:dyDescent="0.25">
      <c r="C12" s="224"/>
      <c r="D12" s="225" t="str">
        <f>TEXT('Matriz Itens'!C7,)</f>
        <v>Elaboração de manuais e treinamentos.</v>
      </c>
      <c r="E12" s="226"/>
      <c r="F12" s="226"/>
      <c r="G12" s="226"/>
      <c r="H12" s="227"/>
      <c r="I12" s="145">
        <f>COUNTIFS(TODOS!D:D,"Integridade",TODOS!E:E,"2",TODOS!F:F,D12,TODOS!H:H,"Sim")/COUNTIFS(TODOS!D:D,"Integridade",TODOS!E:E,"2",TODOS!F:F,D12)</f>
        <v>0</v>
      </c>
      <c r="J12" s="206"/>
      <c r="K12" s="209"/>
      <c r="M12" s="231"/>
      <c r="N12" s="232"/>
      <c r="O12" s="232"/>
      <c r="P12" s="232"/>
      <c r="Q12" s="233"/>
    </row>
    <row r="13" spans="1:17" s="6" customFormat="1" ht="49.5" customHeight="1" x14ac:dyDescent="0.25">
      <c r="C13" s="224"/>
      <c r="D13" s="225" t="str">
        <f>TEXT('Matriz Itens'!C8,)</f>
        <v>Sistemas informatizados.</v>
      </c>
      <c r="E13" s="226"/>
      <c r="F13" s="226"/>
      <c r="G13" s="226"/>
      <c r="H13" s="227"/>
      <c r="I13" s="145">
        <f>COUNTIFS(TODOS!D:D,"Integridade",TODOS!E:E,"2",TODOS!F:F,D13,TODOS!H:H,"Sim")/COUNTIFS(TODOS!D:D,"Integridade",TODOS!E:E,"2",TODOS!F:F,D13)</f>
        <v>0</v>
      </c>
      <c r="J13" s="206"/>
      <c r="K13" s="209"/>
      <c r="M13" s="234"/>
      <c r="N13" s="235"/>
      <c r="O13" s="235"/>
      <c r="P13" s="235"/>
      <c r="Q13" s="236"/>
    </row>
    <row r="14" spans="1:17" s="9" customFormat="1" ht="18.75" customHeight="1" x14ac:dyDescent="0.25">
      <c r="C14" s="7"/>
      <c r="D14" s="8"/>
      <c r="E14" s="8"/>
      <c r="F14" s="8"/>
      <c r="G14" s="8"/>
      <c r="H14" s="8"/>
      <c r="I14" s="21"/>
      <c r="K14" s="53"/>
      <c r="M14" s="10"/>
      <c r="N14" s="10"/>
      <c r="O14" s="10"/>
      <c r="P14" s="10"/>
      <c r="Q14" s="10"/>
    </row>
    <row r="15" spans="1:17" s="6" customFormat="1" ht="49.5" customHeight="1" x14ac:dyDescent="0.25">
      <c r="C15" s="211" t="s">
        <v>27</v>
      </c>
      <c r="D15" s="212" t="str">
        <f>TEXT('Matriz Itens'!C9,)</f>
        <v>Apuração de responsabilidade de pessoas jurídicas.</v>
      </c>
      <c r="E15" s="213"/>
      <c r="F15" s="213"/>
      <c r="G15" s="213"/>
      <c r="H15" s="214"/>
      <c r="I15" s="145">
        <f>COUNTIFS(TODOS!D:D,"Integridade",TODOS!E:E,"3",TODOS!F:F,D15,TODOS!H:H,"Sim")/COUNTIFS(TODOS!D:D,"Integridade",TODOS!E:E,"3",TODOS!F:F,D15)</f>
        <v>0.5</v>
      </c>
      <c r="J15" s="208">
        <f>(I15+I16+I17)/3</f>
        <v>0.16666666666666666</v>
      </c>
      <c r="K15" s="209">
        <f>ROUND(VALUE(J15)*100,0)</f>
        <v>17</v>
      </c>
      <c r="M15" s="215" t="str">
        <f>IF(J15=0%,MenuFrases!C3,IF(AND(J15&gt;=1%,J15&lt;=10%),MenuFrases!C1&amp;" "&amp;K15&amp;"%"&amp;" "&amp;MenuFrases!C23,IF(AND(J15&gt;10%,J15&lt;=40%),MenuFrases!$C$1&amp;" "&amp;K15&amp;"%"&amp;" "&amp;MenuFrases!D23,IF(AND(J15&gt;40%,J15&lt;=70%),MenuFrases!$C$1&amp;" "&amp;K15&amp;"%"&amp;" "&amp;MenuFrases!E23,IF(AND(J15&gt;70%,J15&lt;=100%),MenuFrases!$C$1&amp;" "&amp;K15&amp;"%"&amp;" "&amp;MenuFrases!F23)))))</f>
        <v>O seu município/estado atingiu 17% do Nível III (avançado) de Integridade. O aprimoramento contínuo exige dedicação.</v>
      </c>
      <c r="N15" s="216"/>
      <c r="O15" s="216"/>
      <c r="P15" s="216"/>
      <c r="Q15" s="217"/>
    </row>
    <row r="16" spans="1:17" s="6" customFormat="1" ht="33.75" customHeight="1" x14ac:dyDescent="0.25">
      <c r="C16" s="211"/>
      <c r="D16" s="212" t="str">
        <f>TEXT('Matriz Itens'!C10,)</f>
        <v>Comunicação.</v>
      </c>
      <c r="E16" s="213"/>
      <c r="F16" s="213"/>
      <c r="G16" s="213"/>
      <c r="H16" s="214"/>
      <c r="I16" s="145">
        <f>COUNTIFS(TODOS!D:D,"Integridade",TODOS!E:E,"3",TODOS!F:F,D16,TODOS!H:H,"Sim")/COUNTIFS(TODOS!D:D,"Integridade",TODOS!E:E,"3",TODOS!F:F,D16)</f>
        <v>0</v>
      </c>
      <c r="J16" s="208"/>
      <c r="K16" s="209"/>
      <c r="M16" s="218"/>
      <c r="N16" s="219"/>
      <c r="O16" s="219"/>
      <c r="P16" s="219"/>
      <c r="Q16" s="220"/>
    </row>
    <row r="17" spans="3:17" s="6" customFormat="1" ht="49.5" customHeight="1" x14ac:dyDescent="0.25">
      <c r="C17" s="211"/>
      <c r="D17" s="212" t="str">
        <f>TEXT('Matriz Itens'!C11,)</f>
        <v>Programas de integridade.</v>
      </c>
      <c r="E17" s="213"/>
      <c r="F17" s="213"/>
      <c r="G17" s="213"/>
      <c r="H17" s="214"/>
      <c r="I17" s="145">
        <f>COUNTIFS(TODOS!D:D,"Integridade",TODOS!E:E,"3",TODOS!F:F,D17,TODOS!H:H,"Sim")/COUNTIFS(TODOS!D:D,"Integridade",TODOS!E:E,"3",TODOS!F:F,D17)</f>
        <v>0</v>
      </c>
      <c r="J17" s="208"/>
      <c r="K17" s="209"/>
      <c r="M17" s="221"/>
      <c r="N17" s="222"/>
      <c r="O17" s="222"/>
      <c r="P17" s="222"/>
      <c r="Q17" s="223"/>
    </row>
  </sheetData>
  <sheetProtection algorithmName="SHA-512" hashValue="QfWmZVXju56Rnx7gaFsbhl7vHt4I7urNLnnCqgn7LEqTvuQOhlILxhUqZwQjn7oA19ZuaGoC80OMjM8+nWF96w==" saltValue="vdfXA11NUnX0+CKZbRgk2w==" spinCount="100000" sheet="1" objects="1" scenarios="1"/>
  <mergeCells count="25">
    <mergeCell ref="M2:O2"/>
    <mergeCell ref="C5:Q5"/>
    <mergeCell ref="C7:C9"/>
    <mergeCell ref="D7:H7"/>
    <mergeCell ref="J7:J9"/>
    <mergeCell ref="M7:Q9"/>
    <mergeCell ref="D8:H8"/>
    <mergeCell ref="D9:H9"/>
    <mergeCell ref="D2:F2"/>
    <mergeCell ref="H2:J2"/>
    <mergeCell ref="K7:K9"/>
    <mergeCell ref="C11:C13"/>
    <mergeCell ref="D11:H11"/>
    <mergeCell ref="J11:J13"/>
    <mergeCell ref="M11:Q13"/>
    <mergeCell ref="D12:H12"/>
    <mergeCell ref="D13:H13"/>
    <mergeCell ref="K11:K13"/>
    <mergeCell ref="C15:C17"/>
    <mergeCell ref="D15:H15"/>
    <mergeCell ref="J15:J17"/>
    <mergeCell ref="M15:Q17"/>
    <mergeCell ref="D16:H16"/>
    <mergeCell ref="D17:H17"/>
    <mergeCell ref="K15:K17"/>
  </mergeCells>
  <hyperlinks>
    <hyperlink ref="C7:C9" location="'I1'!A1" display="Nível I" xr:uid="{00000000-0004-0000-0500-000000000000}"/>
    <hyperlink ref="C11:C13" location="'I2'!A1" display="Nível II" xr:uid="{00000000-0004-0000-0500-000001000000}"/>
    <hyperlink ref="C15:C17" location="'I3'!A1" display="Nível III" xr:uid="{00000000-0004-0000-0500-000002000000}"/>
    <hyperlink ref="D3" location="'T1'!A1" display="Nível 1" xr:uid="{00000000-0004-0000-0500-000003000000}"/>
    <hyperlink ref="E3" location="'T2'!A1" display="Nível 2" xr:uid="{00000000-0004-0000-0500-000004000000}"/>
    <hyperlink ref="F3" location="'T3'!A1" display="Nível 3" xr:uid="{00000000-0004-0000-0500-000005000000}"/>
    <hyperlink ref="D2:F2" location="Transparencia!A1" display="Transparência" xr:uid="{00000000-0004-0000-0500-000006000000}"/>
    <hyperlink ref="H2:J2" location="Integridade!A1" display="Integridade" xr:uid="{00000000-0004-0000-0500-000007000000}"/>
    <hyperlink ref="M2:O2" location="Participação!A1" display="Participação" xr:uid="{00000000-0004-0000-0500-000008000000}"/>
    <hyperlink ref="H3" location="'I1'!A1" display="Nível 1" xr:uid="{00000000-0004-0000-0500-000009000000}"/>
    <hyperlink ref="I3" location="'I2'!A1" display="Nível 2" xr:uid="{00000000-0004-0000-0500-00000A000000}"/>
    <hyperlink ref="J3" location="'I3'!A1" display="Nível 3" xr:uid="{00000000-0004-0000-0500-00000B000000}"/>
    <hyperlink ref="M3" location="'P1'!A1" display="Nível 1" xr:uid="{00000000-0004-0000-0500-00000C000000}"/>
    <hyperlink ref="N3" location="'P2'!A1" display="Nível 2" xr:uid="{00000000-0004-0000-0500-00000D000000}"/>
    <hyperlink ref="O3" location="'P3'!A1" display="Nível 3" xr:uid="{00000000-0004-0000-0500-00000E000000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6"/>
  <dimension ref="A1:L12"/>
  <sheetViews>
    <sheetView showGridLines="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7" sqref="F7"/>
    </sheetView>
  </sheetViews>
  <sheetFormatPr defaultColWidth="24.75" defaultRowHeight="15.75" x14ac:dyDescent="0.25"/>
  <cols>
    <col min="1" max="1" width="20.75" style="17" hidden="1" customWidth="1"/>
    <col min="2" max="2" width="16.5" style="17" hidden="1" customWidth="1"/>
    <col min="3" max="3" width="9" style="17" hidden="1" customWidth="1"/>
    <col min="5" max="5" width="44" customWidth="1"/>
    <col min="6" max="6" width="14.625" style="17" bestFit="1" customWidth="1"/>
    <col min="7" max="7" width="27" style="17" customWidth="1"/>
    <col min="8" max="11" width="24.75" style="17"/>
  </cols>
  <sheetData>
    <row r="1" spans="1:12" s="3" customFormat="1" ht="35.25" customHeight="1" x14ac:dyDescent="0.25">
      <c r="A1" s="19"/>
      <c r="B1" s="19"/>
      <c r="C1" s="19"/>
      <c r="E1" s="39" t="s">
        <v>46</v>
      </c>
      <c r="F1" s="19" t="s">
        <v>29</v>
      </c>
      <c r="G1" s="210" t="s">
        <v>18</v>
      </c>
      <c r="H1" s="210"/>
      <c r="I1" s="210"/>
      <c r="J1" s="210"/>
      <c r="K1" s="210"/>
      <c r="L1" s="210"/>
    </row>
    <row r="2" spans="1:12" s="13" customFormat="1" x14ac:dyDescent="0.25">
      <c r="A2" s="30" t="s">
        <v>30</v>
      </c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</row>
    <row r="3" spans="1:12" ht="31.5" x14ac:dyDescent="0.25">
      <c r="A3" s="17" t="str">
        <f>PainelM!$B$9</f>
        <v>Itabaianinha</v>
      </c>
      <c r="B3" s="17" t="s">
        <v>1</v>
      </c>
      <c r="C3" s="17">
        <v>1</v>
      </c>
      <c r="D3" s="37" t="str">
        <f>TEXT('Matriz Itens'!C$3,)</f>
        <v>Implantação de funções de Controladoria Pública.</v>
      </c>
      <c r="E3" s="36" t="str">
        <f>TEXT('Matriz Sub-itens'!E5,)</f>
        <v>Existe um setor, equipe ou pessoa designada para realizar atividades de auditoria interna?</v>
      </c>
      <c r="F3" s="78" t="s">
        <v>142</v>
      </c>
      <c r="G3" s="78" t="s">
        <v>140</v>
      </c>
      <c r="H3" s="78" t="s">
        <v>305</v>
      </c>
      <c r="I3" s="78" t="s">
        <v>306</v>
      </c>
      <c r="J3" s="158">
        <v>44561</v>
      </c>
      <c r="K3" s="78" t="s">
        <v>310</v>
      </c>
      <c r="L3" s="78" t="s">
        <v>44</v>
      </c>
    </row>
    <row r="4" spans="1:12" ht="47.25" x14ac:dyDescent="0.25">
      <c r="A4" s="17" t="str">
        <f>PainelM!$B$9</f>
        <v>Itabaianinha</v>
      </c>
      <c r="B4" s="17" t="s">
        <v>1</v>
      </c>
      <c r="C4" s="17">
        <v>1</v>
      </c>
      <c r="D4" s="37" t="str">
        <f>TEXT('Matriz Itens'!C$3,)</f>
        <v>Implantação de funções de Controladoria Pública.</v>
      </c>
      <c r="E4" s="36" t="str">
        <f>TEXT('Matriz Sub-itens'!E6,)</f>
        <v>Existe um setor, equipe ou pessoa designada para realizar atividades de investigação e processo disciplinar de agentes públicos?</v>
      </c>
      <c r="F4" s="78" t="s">
        <v>140</v>
      </c>
      <c r="G4" s="78" t="s">
        <v>42</v>
      </c>
      <c r="H4" s="78"/>
      <c r="I4" s="78"/>
      <c r="J4" s="78"/>
      <c r="K4" s="78"/>
      <c r="L4" s="78"/>
    </row>
    <row r="5" spans="1:12" ht="31.5" x14ac:dyDescent="0.25">
      <c r="A5" s="17" t="str">
        <f>PainelM!$B$9</f>
        <v>Itabaianinha</v>
      </c>
      <c r="B5" s="17" t="s">
        <v>1</v>
      </c>
      <c r="C5" s="17">
        <v>1</v>
      </c>
      <c r="D5" s="37" t="str">
        <f>TEXT('Matriz Itens'!C$3,)</f>
        <v>Implantação de funções de Controladoria Pública.</v>
      </c>
      <c r="E5" s="36" t="str">
        <f>TEXT('Matriz Sub-itens'!E7,)</f>
        <v>Existe um setor, equipe ou pessoa designada para realizar atividades de ouvidoria?</v>
      </c>
      <c r="F5" s="78" t="s">
        <v>140</v>
      </c>
      <c r="G5" s="78" t="s">
        <v>42</v>
      </c>
      <c r="H5" s="78"/>
      <c r="I5" s="78"/>
      <c r="J5" s="78"/>
      <c r="K5" s="78"/>
      <c r="L5" s="78"/>
    </row>
    <row r="6" spans="1:12" ht="47.25" x14ac:dyDescent="0.25">
      <c r="A6" s="17" t="str">
        <f>PainelM!$B$9</f>
        <v>Itabaianinha</v>
      </c>
      <c r="B6" s="17" t="s">
        <v>1</v>
      </c>
      <c r="C6" s="17">
        <v>1</v>
      </c>
      <c r="D6" s="37" t="str">
        <f>TEXT('Matriz Itens'!C$3,)</f>
        <v>Implantação de funções de Controladoria Pública.</v>
      </c>
      <c r="E6" s="36" t="str">
        <f>TEXT('Matriz Sub-itens'!E8,)</f>
        <v>Existe um setor, equipe ou pessoa designada para coordenar atividades de transparência pública e de prevenção à corrupção?</v>
      </c>
      <c r="F6" s="78" t="s">
        <v>140</v>
      </c>
      <c r="G6" s="78" t="s">
        <v>42</v>
      </c>
      <c r="H6" s="78"/>
      <c r="I6" s="78"/>
      <c r="J6" s="78"/>
      <c r="K6" s="78"/>
      <c r="L6" s="78"/>
    </row>
    <row r="7" spans="1:12" ht="47.25" x14ac:dyDescent="0.25">
      <c r="A7" s="17" t="str">
        <f>PainelM!$B$9</f>
        <v>Itabaianinha</v>
      </c>
      <c r="B7" s="17" t="s">
        <v>1</v>
      </c>
      <c r="C7" s="17">
        <v>1</v>
      </c>
      <c r="D7" s="37" t="str">
        <f>TEXT('Matriz Itens'!C$3,)</f>
        <v>Implantação de funções de Controladoria Pública.</v>
      </c>
      <c r="E7" s="36" t="str">
        <f>TEXT('Matriz Sub-itens'!E9,)</f>
        <v>Existe acesso e atualização do Cadastro Nacional de Empresas Inidôneas e Suspensas (CEIS) e do Cadastro Nacional de Empresas Punidas (CNEP)?</v>
      </c>
      <c r="F7" s="78" t="s">
        <v>140</v>
      </c>
      <c r="G7" s="78" t="s">
        <v>42</v>
      </c>
      <c r="H7" s="78" t="s">
        <v>356</v>
      </c>
      <c r="I7" s="78" t="s">
        <v>306</v>
      </c>
      <c r="J7" s="158">
        <v>44561</v>
      </c>
      <c r="K7" s="78" t="s">
        <v>310</v>
      </c>
      <c r="L7" s="78"/>
    </row>
    <row r="8" spans="1:12" ht="31.5" x14ac:dyDescent="0.25">
      <c r="A8" s="17" t="str">
        <f>PainelM!$B$9</f>
        <v>Itabaianinha</v>
      </c>
      <c r="B8" s="17" t="s">
        <v>1</v>
      </c>
      <c r="C8" s="17">
        <v>1</v>
      </c>
      <c r="D8" s="34" t="str">
        <f>TEXT('Matriz Itens'!C$4,)</f>
        <v>Código de ética e estatuto dos servidores públicos.</v>
      </c>
      <c r="E8" s="36" t="str">
        <f>TEXT('Matriz Sub-itens'!F5,)</f>
        <v>A comissão de ética é formalmente constituída? Ela possui estrutura adequada para atuação?</v>
      </c>
      <c r="F8" s="78" t="s">
        <v>42</v>
      </c>
      <c r="G8" s="78" t="s">
        <v>140</v>
      </c>
      <c r="H8" s="78" t="s">
        <v>307</v>
      </c>
      <c r="I8" s="78" t="s">
        <v>308</v>
      </c>
      <c r="J8" s="158">
        <v>45043</v>
      </c>
      <c r="K8" s="78" t="s">
        <v>309</v>
      </c>
      <c r="L8" s="78" t="s">
        <v>44</v>
      </c>
    </row>
    <row r="9" spans="1:12" ht="47.25" x14ac:dyDescent="0.25">
      <c r="A9" s="17" t="str">
        <f>PainelM!$B$9</f>
        <v>Itabaianinha</v>
      </c>
      <c r="B9" s="17" t="s">
        <v>1</v>
      </c>
      <c r="C9" s="17">
        <v>1</v>
      </c>
      <c r="D9" s="34" t="str">
        <f>TEXT('Matriz Itens'!C$4,)</f>
        <v>Código de ética e estatuto dos servidores públicos.</v>
      </c>
      <c r="E9" s="36" t="str">
        <f>TEXT('Matriz Sub-itens'!F6,)</f>
        <v>Existe um Estatuto dos Servidores Públicos ou normativo equivalente que disciplina o regime jurídico, assim como direitos e proibições?</v>
      </c>
      <c r="F9" s="78" t="s">
        <v>140</v>
      </c>
      <c r="G9" s="78" t="s">
        <v>42</v>
      </c>
      <c r="H9" s="78"/>
      <c r="I9" s="78"/>
      <c r="J9" s="78"/>
      <c r="K9" s="78"/>
      <c r="L9" s="78"/>
    </row>
    <row r="10" spans="1:12" ht="31.5" x14ac:dyDescent="0.25">
      <c r="A10" s="17" t="str">
        <f>PainelM!$B$9</f>
        <v>Itabaianinha</v>
      </c>
      <c r="B10" s="17" t="s">
        <v>1</v>
      </c>
      <c r="C10" s="17">
        <v>1</v>
      </c>
      <c r="D10" s="35" t="str">
        <f>TEXT('Matriz Itens'!C$5,)</f>
        <v>Nepotismo e conflito de interesses.</v>
      </c>
      <c r="E10" s="36" t="str">
        <f>TEXT('Matriz Sub-itens'!G5,)</f>
        <v>Existe regulamentação local que proíba o nepotismo?</v>
      </c>
      <c r="F10" s="78" t="s">
        <v>42</v>
      </c>
      <c r="G10" s="78" t="s">
        <v>42</v>
      </c>
      <c r="H10" s="78" t="s">
        <v>331</v>
      </c>
      <c r="I10" s="78" t="s">
        <v>308</v>
      </c>
      <c r="J10" s="158">
        <v>45043</v>
      </c>
      <c r="K10" s="78" t="s">
        <v>332</v>
      </c>
      <c r="L10" s="78"/>
    </row>
    <row r="11" spans="1:12" ht="63" x14ac:dyDescent="0.25">
      <c r="A11" s="17" t="str">
        <f>PainelM!$B$9</f>
        <v>Itabaianinha</v>
      </c>
      <c r="B11" s="17" t="s">
        <v>1</v>
      </c>
      <c r="C11" s="17">
        <v>1</v>
      </c>
      <c r="D11" s="35" t="str">
        <f>TEXT('Matriz Itens'!C$5,)</f>
        <v>Nepotismo e conflito de interesses.</v>
      </c>
      <c r="E11" s="36" t="str">
        <f>TEXT('Matriz Sub-itens'!G6,)</f>
        <v>As situações que caracterizem conflitos de interesses estão previstas nos códigos de ética e de conduta dos servidores públicos ou em outra legislação?</v>
      </c>
      <c r="F11" s="78" t="s">
        <v>42</v>
      </c>
      <c r="G11" s="78" t="s">
        <v>140</v>
      </c>
      <c r="H11" s="78" t="s">
        <v>311</v>
      </c>
      <c r="I11" s="78" t="s">
        <v>308</v>
      </c>
      <c r="J11" s="158">
        <v>45043</v>
      </c>
      <c r="K11" s="78" t="s">
        <v>309</v>
      </c>
      <c r="L11" s="78"/>
    </row>
    <row r="12" spans="1:12" ht="63" x14ac:dyDescent="0.25">
      <c r="A12" s="17" t="str">
        <f>PainelM!$B$9</f>
        <v>Itabaianinha</v>
      </c>
      <c r="B12" s="17" t="s">
        <v>1</v>
      </c>
      <c r="C12" s="17">
        <v>1</v>
      </c>
      <c r="D12" s="35" t="str">
        <f>TEXT('Matriz Itens'!C$5,)</f>
        <v>Nepotismo e conflito de interesses.</v>
      </c>
      <c r="E12" s="36" t="str">
        <f>TEXT('Matriz Sub-itens'!G7,)</f>
        <v>Existe alguma vedação formal para recebimento de presentes oferecidos a servidores públicas por pessoa, empresa ou entidade que tenha interesse em suas decisões?</v>
      </c>
      <c r="F12" s="78" t="s">
        <v>42</v>
      </c>
      <c r="G12" s="78" t="s">
        <v>140</v>
      </c>
      <c r="H12" s="78" t="s">
        <v>351</v>
      </c>
      <c r="I12" s="78" t="s">
        <v>308</v>
      </c>
      <c r="J12" s="158">
        <v>45043</v>
      </c>
      <c r="K12" s="78" t="s">
        <v>309</v>
      </c>
      <c r="L12" s="78"/>
    </row>
  </sheetData>
  <sheetProtection algorithmName="SHA-512" hashValue="Z/2JokmRk5WRrbetwR1WNM8ewoQeYi0A8If7Gm9YAanxOwklsr9Fw9t9ixOi0TJSvrG/axsNiAGQPSOpdcQy4g==" saltValue="4rtEDNV62SdVOkTyUUQAgw==" spinCount="100000" sheet="1" objects="1" scenarios="1"/>
  <autoFilter ref="A2:K2" xr:uid="{00000000-0009-0000-0000-000006000000}"/>
  <mergeCells count="1">
    <mergeCell ref="G1:L1"/>
  </mergeCells>
  <conditionalFormatting sqref="H3:L12">
    <cfRule type="expression" dxfId="11" priority="1">
      <formula>$G3="Não"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Menus!$B$12:$B$13</xm:f>
          </x14:formula1>
          <xm:sqref>G3:G12</xm:sqref>
        </x14:dataValidation>
        <x14:dataValidation type="list" allowBlank="1" showInputMessage="1" showErrorMessage="1" xr:uid="{00000000-0002-0000-0600-000001000000}">
          <x14:formula1>
            <xm:f>Menus!$B$4:$B$6</xm:f>
          </x14:formula1>
          <xm:sqref>F3:F12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7"/>
  <dimension ref="A1:L10"/>
  <sheetViews>
    <sheetView showGridLines="0" workbookViewId="0">
      <pane xSplit="5" ySplit="2" topLeftCell="F9" activePane="bottomRight" state="frozen"/>
      <selection pane="topRight" activeCell="F1" sqref="F1"/>
      <selection pane="bottomLeft" activeCell="A3" sqref="A3"/>
      <selection pane="bottomRight" activeCell="G10" sqref="G10"/>
    </sheetView>
  </sheetViews>
  <sheetFormatPr defaultColWidth="24.75" defaultRowHeight="15.75" x14ac:dyDescent="0.25"/>
  <cols>
    <col min="1" max="1" width="20.75" style="17" hidden="1" customWidth="1"/>
    <col min="2" max="2" width="16.5" style="17" hidden="1" customWidth="1"/>
    <col min="3" max="3" width="9" style="17" hidden="1" customWidth="1"/>
    <col min="5" max="5" width="44" customWidth="1"/>
    <col min="6" max="6" width="14.625" style="17" bestFit="1" customWidth="1"/>
    <col min="7" max="7" width="27" style="17" customWidth="1"/>
    <col min="8" max="11" width="24.75" style="17"/>
  </cols>
  <sheetData>
    <row r="1" spans="1:12" s="3" customFormat="1" ht="35.25" customHeight="1" x14ac:dyDescent="0.25">
      <c r="A1" s="19"/>
      <c r="B1" s="19"/>
      <c r="C1" s="19"/>
      <c r="E1" s="39" t="s">
        <v>47</v>
      </c>
      <c r="F1" s="19" t="s">
        <v>29</v>
      </c>
      <c r="G1" s="210" t="s">
        <v>18</v>
      </c>
      <c r="H1" s="210"/>
      <c r="I1" s="210"/>
      <c r="J1" s="210"/>
      <c r="K1" s="210"/>
      <c r="L1" s="210"/>
    </row>
    <row r="2" spans="1:12" s="13" customFormat="1" x14ac:dyDescent="0.25">
      <c r="A2" s="30" t="s">
        <v>30</v>
      </c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</row>
    <row r="3" spans="1:12" ht="78.75" x14ac:dyDescent="0.25">
      <c r="A3" s="17" t="str">
        <f>PainelM!$B$9</f>
        <v>Itabaianinha</v>
      </c>
      <c r="B3" s="17" t="s">
        <v>1</v>
      </c>
      <c r="C3" s="17">
        <v>2</v>
      </c>
      <c r="D3" s="37" t="str">
        <f>TEXT('Matriz Itens'!C$6,)</f>
        <v>Implantação de gestão de riscos.</v>
      </c>
      <c r="E3" s="36" t="str">
        <f>TEXT('Matriz Sub-itens'!E14,)</f>
        <v>Existe algum levantamento dos riscos em processos administrativos sensíveis a fraude e corrupção, com a implementação ou reavaliação de controles internos para redução dos riscos avaliados?</v>
      </c>
      <c r="F3" s="78" t="s">
        <v>42</v>
      </c>
      <c r="G3" s="78" t="s">
        <v>42</v>
      </c>
      <c r="H3" s="78" t="s">
        <v>312</v>
      </c>
      <c r="I3" s="78" t="s">
        <v>308</v>
      </c>
      <c r="J3" s="158">
        <v>45043</v>
      </c>
      <c r="K3" s="78" t="s">
        <v>313</v>
      </c>
      <c r="L3" s="78" t="s">
        <v>44</v>
      </c>
    </row>
    <row r="4" spans="1:12" ht="31.5" x14ac:dyDescent="0.25">
      <c r="A4" s="17" t="str">
        <f>PainelM!$B$9</f>
        <v>Itabaianinha</v>
      </c>
      <c r="B4" s="17" t="s">
        <v>1</v>
      </c>
      <c r="C4" s="17">
        <v>2</v>
      </c>
      <c r="D4" s="37" t="str">
        <f>TEXT('Matriz Itens'!C$6,)</f>
        <v>Implantação de gestão de riscos.</v>
      </c>
      <c r="E4" s="36" t="str">
        <f>TEXT('Matriz Sub-itens'!E15,)</f>
        <v>Há uma metodologia e plano de ação para gestão de riscos de fraude e corrupção?</v>
      </c>
      <c r="F4" s="78" t="s">
        <v>42</v>
      </c>
      <c r="G4" s="78" t="s">
        <v>42</v>
      </c>
      <c r="H4" s="78" t="s">
        <v>314</v>
      </c>
      <c r="I4" s="78" t="s">
        <v>308</v>
      </c>
      <c r="J4" s="158">
        <v>45043</v>
      </c>
      <c r="K4" s="78" t="s">
        <v>313</v>
      </c>
      <c r="L4" s="78"/>
    </row>
    <row r="5" spans="1:12" ht="47.25" x14ac:dyDescent="0.25">
      <c r="A5" s="17" t="str">
        <f>PainelM!$B$9</f>
        <v>Itabaianinha</v>
      </c>
      <c r="B5" s="17" t="s">
        <v>1</v>
      </c>
      <c r="C5" s="17">
        <v>2</v>
      </c>
      <c r="D5" s="37" t="str">
        <f>TEXT('Matriz Itens'!C$6,)</f>
        <v>Implantação de gestão de riscos.</v>
      </c>
      <c r="E5" s="36" t="str">
        <f>TEXT('Matriz Sub-itens'!E16,)</f>
        <v>Existe um núcleo de gestão de riscos e uma instância supervisora para monitorar riscos e controles?</v>
      </c>
      <c r="F5" s="78" t="s">
        <v>42</v>
      </c>
      <c r="G5" s="78" t="s">
        <v>42</v>
      </c>
      <c r="H5" s="78" t="s">
        <v>315</v>
      </c>
      <c r="I5" s="78" t="s">
        <v>308</v>
      </c>
      <c r="J5" s="158">
        <v>45043</v>
      </c>
      <c r="K5" s="78" t="s">
        <v>313</v>
      </c>
      <c r="L5" s="78"/>
    </row>
    <row r="6" spans="1:12" ht="78.75" x14ac:dyDescent="0.25">
      <c r="A6" s="17" t="str">
        <f>PainelM!$B$9</f>
        <v>Itabaianinha</v>
      </c>
      <c r="B6" s="17" t="s">
        <v>1</v>
      </c>
      <c r="C6" s="17">
        <v>2</v>
      </c>
      <c r="D6" s="34" t="str">
        <f>TEXT('Matriz Itens'!C$7,)</f>
        <v>Elaboração de manuais e treinamentos.</v>
      </c>
      <c r="E6" s="36" t="str">
        <f>TEXT('Matriz Sub-itens'!F14,)</f>
        <v>Existe um Manual de Gestão de Transferências Voluntárias, ou documento equivalente, que estabelece os procedimentos necessários à celebração, execução e prestação de contas dos ajustes celebrados com a União?</v>
      </c>
      <c r="F6" s="78" t="s">
        <v>42</v>
      </c>
      <c r="G6" s="78" t="s">
        <v>42</v>
      </c>
      <c r="H6" s="78" t="s">
        <v>316</v>
      </c>
      <c r="I6" s="78" t="s">
        <v>308</v>
      </c>
      <c r="J6" s="158">
        <v>45043</v>
      </c>
      <c r="K6" s="78" t="s">
        <v>313</v>
      </c>
      <c r="L6" s="78" t="s">
        <v>44</v>
      </c>
    </row>
    <row r="7" spans="1:12" ht="47.25" x14ac:dyDescent="0.25">
      <c r="A7" s="17" t="str">
        <f>PainelM!$B$9</f>
        <v>Itabaianinha</v>
      </c>
      <c r="B7" s="17" t="s">
        <v>1</v>
      </c>
      <c r="C7" s="17">
        <v>2</v>
      </c>
      <c r="D7" s="34" t="str">
        <f>TEXT('Matriz Itens'!C$7,)</f>
        <v>Elaboração de manuais e treinamentos.</v>
      </c>
      <c r="E7" s="36" t="str">
        <f>TEXT('Matriz Sub-itens'!F15,)</f>
        <v>Existe um Manual de Gestão de Patrimônio com os procedimentos administrativos necessários ao controle patrimonial de bens móveis e imóveis?</v>
      </c>
      <c r="F7" s="78" t="s">
        <v>42</v>
      </c>
      <c r="G7" s="78" t="s">
        <v>42</v>
      </c>
      <c r="H7" s="78" t="s">
        <v>317</v>
      </c>
      <c r="I7" s="78" t="s">
        <v>308</v>
      </c>
      <c r="J7" s="158">
        <v>45043</v>
      </c>
      <c r="K7" s="78" t="s">
        <v>313</v>
      </c>
      <c r="L7" s="78"/>
    </row>
    <row r="8" spans="1:12" ht="47.25" x14ac:dyDescent="0.25">
      <c r="A8" s="17" t="str">
        <f>PainelM!$B$9</f>
        <v>Itabaianinha</v>
      </c>
      <c r="B8" s="17" t="s">
        <v>1</v>
      </c>
      <c r="C8" s="17">
        <v>2</v>
      </c>
      <c r="D8" s="34" t="str">
        <f>TEXT('Matriz Itens'!C$7,)</f>
        <v>Elaboração de manuais e treinamentos.</v>
      </c>
      <c r="E8" s="36" t="str">
        <f>TEXT('Matriz Sub-itens'!F16,)</f>
        <v>São realizados treinamentos regulares de servidores acerca de seu regime jurídico, direitos e proibições?</v>
      </c>
      <c r="F8" s="78" t="s">
        <v>42</v>
      </c>
      <c r="G8" s="78" t="s">
        <v>42</v>
      </c>
      <c r="H8" s="78" t="s">
        <v>318</v>
      </c>
      <c r="I8" s="78" t="s">
        <v>308</v>
      </c>
      <c r="J8" s="158">
        <v>45043</v>
      </c>
      <c r="K8" s="78" t="s">
        <v>319</v>
      </c>
      <c r="L8" s="78"/>
    </row>
    <row r="9" spans="1:12" ht="47.25" x14ac:dyDescent="0.25">
      <c r="A9" s="17" t="str">
        <f>PainelM!$B$9</f>
        <v>Itabaianinha</v>
      </c>
      <c r="B9" s="17" t="s">
        <v>1</v>
      </c>
      <c r="C9" s="17">
        <v>2</v>
      </c>
      <c r="D9" s="35" t="str">
        <f>TEXT('Matriz Itens'!C8,)</f>
        <v>Sistemas informatizados.</v>
      </c>
      <c r="E9" s="36" t="str">
        <f>TEXT('Matriz Sub-itens'!G14,)</f>
        <v>Existe algum sistema informatizado para controle de processos e penalidades cometidas por agentes públicos?</v>
      </c>
      <c r="F9" s="78" t="s">
        <v>42</v>
      </c>
      <c r="G9" s="78" t="s">
        <v>42</v>
      </c>
      <c r="H9" s="78" t="s">
        <v>320</v>
      </c>
      <c r="I9" s="78" t="s">
        <v>308</v>
      </c>
      <c r="J9" s="158">
        <v>45043</v>
      </c>
      <c r="K9" s="78" t="s">
        <v>319</v>
      </c>
      <c r="L9" s="78"/>
    </row>
    <row r="10" spans="1:12" ht="31.5" x14ac:dyDescent="0.25">
      <c r="A10" s="17" t="str">
        <f>PainelM!$B$9</f>
        <v>Itabaianinha</v>
      </c>
      <c r="B10" s="17" t="s">
        <v>1</v>
      </c>
      <c r="C10" s="17">
        <v>2</v>
      </c>
      <c r="D10" s="35" t="str">
        <f>TEXT('Matriz Itens'!C8,)</f>
        <v>Sistemas informatizados.</v>
      </c>
      <c r="E10" s="36" t="str">
        <f>TEXT('Matriz Sub-itens'!G15,)</f>
        <v>Existe sistema informatizado que auxilie o controle de gastos das atividades de auditoria?</v>
      </c>
      <c r="F10" s="78" t="s">
        <v>42</v>
      </c>
      <c r="G10" s="78" t="s">
        <v>42</v>
      </c>
      <c r="H10" s="78" t="s">
        <v>321</v>
      </c>
      <c r="I10" s="78" t="s">
        <v>308</v>
      </c>
      <c r="J10" s="158">
        <v>45043</v>
      </c>
      <c r="K10" s="78" t="s">
        <v>313</v>
      </c>
      <c r="L10" s="78"/>
    </row>
  </sheetData>
  <sheetProtection algorithmName="SHA-512" hashValue="YpIS+P3VnVhqlzd/BRKTM23Vjwdqy+9ujWt0ZdBnu5MCOBvG+JqTMAkDMORHIh3OYkMc1nh9tDQCO5oxpwfplA==" saltValue="XH1v35ScC9FlQrQA2MMzJw==" spinCount="100000" sheet="1" objects="1" scenarios="1"/>
  <autoFilter ref="A2:K2" xr:uid="{00000000-0009-0000-0000-000007000000}"/>
  <mergeCells count="1">
    <mergeCell ref="G1:L1"/>
  </mergeCells>
  <conditionalFormatting sqref="H3:L10">
    <cfRule type="expression" dxfId="10" priority="1">
      <formula>$G3="Não"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Menus!$B$4:$B$6</xm:f>
          </x14:formula1>
          <xm:sqref>F3:F10</xm:sqref>
        </x14:dataValidation>
        <x14:dataValidation type="list" allowBlank="1" showInputMessage="1" showErrorMessage="1" xr:uid="{00000000-0002-0000-0700-000001000000}">
          <x14:formula1>
            <xm:f>Menus!$B$12:$B$13</xm:f>
          </x14:formula1>
          <xm:sqref>G3:G10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8"/>
  <dimension ref="A1:L10"/>
  <sheetViews>
    <sheetView showGridLines="0" workbookViewId="0">
      <pane xSplit="5" ySplit="2" topLeftCell="F12" activePane="bottomRight" state="frozen"/>
      <selection pane="topRight" activeCell="F1" sqref="F1"/>
      <selection pane="bottomLeft" activeCell="A3" sqref="A3"/>
      <selection pane="bottomRight" activeCell="G4" sqref="G4"/>
    </sheetView>
  </sheetViews>
  <sheetFormatPr defaultColWidth="24.75" defaultRowHeight="15.75" x14ac:dyDescent="0.25"/>
  <cols>
    <col min="1" max="1" width="20.75" style="17" hidden="1" customWidth="1"/>
    <col min="2" max="2" width="16.5" style="17" hidden="1" customWidth="1"/>
    <col min="3" max="3" width="9" style="17" hidden="1" customWidth="1"/>
    <col min="5" max="5" width="44" customWidth="1"/>
    <col min="6" max="6" width="14.625" style="17" bestFit="1" customWidth="1"/>
    <col min="7" max="7" width="27" style="17" customWidth="1"/>
    <col min="8" max="11" width="24.75" style="17"/>
  </cols>
  <sheetData>
    <row r="1" spans="1:12" s="3" customFormat="1" ht="35.25" customHeight="1" x14ac:dyDescent="0.25">
      <c r="A1" s="19"/>
      <c r="B1" s="19"/>
      <c r="C1" s="19"/>
      <c r="E1" s="39" t="s">
        <v>48</v>
      </c>
      <c r="F1" s="19" t="s">
        <v>29</v>
      </c>
      <c r="G1" s="210" t="s">
        <v>18</v>
      </c>
      <c r="H1" s="210"/>
      <c r="I1" s="210"/>
      <c r="J1" s="210"/>
      <c r="K1" s="210"/>
      <c r="L1" s="210"/>
    </row>
    <row r="2" spans="1:12" s="13" customFormat="1" x14ac:dyDescent="0.25">
      <c r="A2" s="30" t="s">
        <v>30</v>
      </c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</row>
    <row r="3" spans="1:12" ht="47.25" x14ac:dyDescent="0.25">
      <c r="A3" s="17" t="str">
        <f>PainelM!$B$9</f>
        <v>Itabaianinha</v>
      </c>
      <c r="B3" s="17" t="s">
        <v>1</v>
      </c>
      <c r="C3" s="17">
        <v>3</v>
      </c>
      <c r="D3" s="37" t="str">
        <f>TEXT('Matriz Itens'!C9,)</f>
        <v>Apuração de responsabilidade de pessoas jurídicas.</v>
      </c>
      <c r="E3" s="36" t="str">
        <f>TEXT('Matriz Sub-itens'!E20,)</f>
        <v>Existe unidade organizacional para apurar responsabilidade de pessoas jurídicas pela prática de atos contra a administração pública?</v>
      </c>
      <c r="F3" s="78" t="s">
        <v>140</v>
      </c>
      <c r="G3" s="78" t="s">
        <v>42</v>
      </c>
      <c r="H3" s="78" t="s">
        <v>44</v>
      </c>
      <c r="I3" s="78" t="s">
        <v>44</v>
      </c>
      <c r="J3" s="78" t="s">
        <v>44</v>
      </c>
      <c r="K3" s="78" t="s">
        <v>44</v>
      </c>
      <c r="L3" s="78" t="s">
        <v>44</v>
      </c>
    </row>
    <row r="4" spans="1:12" ht="47.25" x14ac:dyDescent="0.25">
      <c r="A4" s="17" t="str">
        <f>PainelM!$B$9</f>
        <v>Itabaianinha</v>
      </c>
      <c r="B4" s="17" t="s">
        <v>1</v>
      </c>
      <c r="C4" s="17">
        <v>3</v>
      </c>
      <c r="D4" s="37" t="str">
        <f>TEXT('Matriz Itens'!C9,)</f>
        <v>Apuração de responsabilidade de pessoas jurídicas.</v>
      </c>
      <c r="E4" s="36" t="str">
        <f>TEXT('Matriz Sub-itens'!E21,)</f>
        <v>Existe sistema informatizado para controle de processos e penalidades cometidas por pessoas jurídicas?</v>
      </c>
      <c r="F4" s="78" t="s">
        <v>142</v>
      </c>
      <c r="G4" s="78" t="s">
        <v>42</v>
      </c>
      <c r="H4" s="78" t="s">
        <v>322</v>
      </c>
      <c r="I4" s="78" t="s">
        <v>323</v>
      </c>
      <c r="J4" s="158">
        <v>45043</v>
      </c>
      <c r="K4" s="78" t="s">
        <v>324</v>
      </c>
      <c r="L4" s="78"/>
    </row>
    <row r="5" spans="1:12" ht="63" x14ac:dyDescent="0.25">
      <c r="A5" s="17" t="str">
        <f>PainelM!$B$9</f>
        <v>Itabaianinha</v>
      </c>
      <c r="B5" s="17" t="s">
        <v>1</v>
      </c>
      <c r="C5" s="17">
        <v>3</v>
      </c>
      <c r="D5" s="34" t="str">
        <f>TEXT('Matriz Itens'!C10,)</f>
        <v>Comunicação.</v>
      </c>
      <c r="E5" s="36" t="str">
        <f>TEXT('Matriz Sub-itens'!F20,)</f>
        <v>A alta direção dos órgãos e entidades públicas comunica às demais organizações acerca das iniciativas de integridade, ressaltando sua importância e demonstrando boas práticas?</v>
      </c>
      <c r="F5" s="78" t="s">
        <v>42</v>
      </c>
      <c r="G5" s="78" t="s">
        <v>42</v>
      </c>
      <c r="H5" s="78" t="s">
        <v>325</v>
      </c>
      <c r="I5" s="78" t="s">
        <v>323</v>
      </c>
      <c r="J5" s="158">
        <v>45043</v>
      </c>
      <c r="K5" s="78" t="s">
        <v>309</v>
      </c>
      <c r="L5" s="78" t="s">
        <v>44</v>
      </c>
    </row>
    <row r="6" spans="1:12" ht="47.25" x14ac:dyDescent="0.25">
      <c r="A6" s="17" t="str">
        <f>PainelM!$B$9</f>
        <v>Itabaianinha</v>
      </c>
      <c r="B6" s="17" t="s">
        <v>1</v>
      </c>
      <c r="C6" s="17">
        <v>3</v>
      </c>
      <c r="D6" s="34" t="str">
        <f>TEXT('Matriz Itens'!C10,)</f>
        <v>Comunicação.</v>
      </c>
      <c r="E6" s="36" t="str">
        <f>TEXT('Matriz Sub-itens'!F21,)</f>
        <v>Os programas de integridade dos órgãos e entidades públicas são amplamente divulgados para a população?</v>
      </c>
      <c r="F6" s="78" t="s">
        <v>42</v>
      </c>
      <c r="G6" s="78" t="s">
        <v>42</v>
      </c>
      <c r="H6" s="78" t="s">
        <v>326</v>
      </c>
      <c r="I6" s="78" t="s">
        <v>323</v>
      </c>
      <c r="J6" s="158">
        <v>45043</v>
      </c>
      <c r="K6" s="78" t="s">
        <v>309</v>
      </c>
      <c r="L6" s="78"/>
    </row>
    <row r="7" spans="1:12" ht="31.5" x14ac:dyDescent="0.25">
      <c r="A7" s="17" t="str">
        <f>PainelM!$B$9</f>
        <v>Itabaianinha</v>
      </c>
      <c r="B7" s="17" t="s">
        <v>1</v>
      </c>
      <c r="C7" s="17">
        <v>3</v>
      </c>
      <c r="D7" s="35" t="str">
        <f>TEXT('Matriz Itens'!C11,)</f>
        <v>Programas de integridade.</v>
      </c>
      <c r="E7" s="36" t="str">
        <f>TEXT('Matriz Sub-itens'!G20,)</f>
        <v>Órgãos e entidades foram selecionados para implementar Programas de Integridade?</v>
      </c>
      <c r="F7" s="78" t="s">
        <v>42</v>
      </c>
      <c r="G7" s="78" t="s">
        <v>42</v>
      </c>
      <c r="H7" s="78" t="s">
        <v>327</v>
      </c>
      <c r="I7" s="78" t="s">
        <v>323</v>
      </c>
      <c r="J7" s="158">
        <v>45043</v>
      </c>
      <c r="K7" s="78" t="s">
        <v>309</v>
      </c>
      <c r="L7" s="78"/>
    </row>
    <row r="8" spans="1:12" ht="63" x14ac:dyDescent="0.25">
      <c r="A8" s="17" t="str">
        <f>PainelM!$B$9</f>
        <v>Itabaianinha</v>
      </c>
      <c r="B8" s="17" t="s">
        <v>1</v>
      </c>
      <c r="C8" s="17">
        <v>3</v>
      </c>
      <c r="D8" s="35" t="str">
        <f>TEXT('Matriz Itens'!C11,)</f>
        <v>Programas de integridade.</v>
      </c>
      <c r="E8" s="36" t="str">
        <f>TEXT('Matriz Sub-itens'!G21,)</f>
        <v>Nos órgãos e entidades selecionados houve verificação da adequação das funções relacionadas à integridade e da necessidade de medidas para sua instituição ou aprimoramento?</v>
      </c>
      <c r="F8" s="78" t="s">
        <v>42</v>
      </c>
      <c r="G8" s="78" t="s">
        <v>42</v>
      </c>
      <c r="H8" s="78" t="s">
        <v>328</v>
      </c>
      <c r="I8" s="78" t="s">
        <v>323</v>
      </c>
      <c r="J8" s="158">
        <v>45043</v>
      </c>
      <c r="K8" s="78" t="s">
        <v>309</v>
      </c>
      <c r="L8" s="78"/>
    </row>
    <row r="9" spans="1:12" ht="47.25" x14ac:dyDescent="0.25">
      <c r="A9" s="17" t="str">
        <f>PainelM!$B$9</f>
        <v>Itabaianinha</v>
      </c>
      <c r="B9" s="17" t="s">
        <v>1</v>
      </c>
      <c r="C9" s="17">
        <v>3</v>
      </c>
      <c r="D9" s="35" t="str">
        <f>TEXT('Matriz Itens'!C11,)</f>
        <v>Programas de integridade.</v>
      </c>
      <c r="E9" s="36" t="str">
        <f>TEXT('Matriz Sub-itens'!G22,)</f>
        <v>Houve elaboração e aprovação de uma primeira versão do plano de integridade nos órgãos e entidades selecionados?</v>
      </c>
      <c r="F9" s="78" t="s">
        <v>42</v>
      </c>
      <c r="G9" s="78" t="s">
        <v>42</v>
      </c>
      <c r="H9" s="78" t="s">
        <v>329</v>
      </c>
      <c r="I9" s="78" t="s">
        <v>323</v>
      </c>
      <c r="J9" s="158">
        <v>45043</v>
      </c>
      <c r="K9" s="78" t="s">
        <v>309</v>
      </c>
      <c r="L9" s="78"/>
    </row>
    <row r="10" spans="1:12" ht="47.25" x14ac:dyDescent="0.25">
      <c r="A10" s="17" t="str">
        <f>PainelM!$B$9</f>
        <v>Itabaianinha</v>
      </c>
      <c r="B10" s="17" t="s">
        <v>1</v>
      </c>
      <c r="C10" s="17">
        <v>3</v>
      </c>
      <c r="D10" s="35" t="str">
        <f>TEXT('Matriz Itens'!C11,)</f>
        <v>Programas de integridade.</v>
      </c>
      <c r="E10" s="36" t="str">
        <f>TEXT('Matriz Sub-itens'!G23,)</f>
        <v>Os programas de integridade nos órgãos e entidades selecionados são monitorados e atualizados periodicamente?</v>
      </c>
      <c r="F10" s="78" t="s">
        <v>42</v>
      </c>
      <c r="G10" s="78" t="s">
        <v>42</v>
      </c>
      <c r="H10" s="78" t="s">
        <v>330</v>
      </c>
      <c r="I10" s="78" t="s">
        <v>323</v>
      </c>
      <c r="J10" s="158">
        <v>45043</v>
      </c>
      <c r="K10" s="78" t="s">
        <v>309</v>
      </c>
      <c r="L10" s="78"/>
    </row>
  </sheetData>
  <sheetProtection algorithmName="SHA-512" hashValue="9gIPlTFQCKmBTr6VRaWvgVfnzeZecuX5a6H048WGkjPoxOgNRbNe3E01ZawNTU8VZbUDhx0VaLd2pKBcTF4dbA==" saltValue="LglWnR56zhZlI1lx3xrx6w==" spinCount="100000" sheet="1" objects="1" scenarios="1"/>
  <autoFilter ref="A2:K2" xr:uid="{00000000-0009-0000-0000-000008000000}"/>
  <mergeCells count="1">
    <mergeCell ref="G1:L1"/>
  </mergeCells>
  <conditionalFormatting sqref="H3:L10">
    <cfRule type="expression" dxfId="9" priority="1">
      <formula>$G3="Não"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Menus!$B$12:$B$13</xm:f>
          </x14:formula1>
          <xm:sqref>G3:G10</xm:sqref>
        </x14:dataValidation>
        <x14:dataValidation type="list" allowBlank="1" showInputMessage="1" showErrorMessage="1" xr:uid="{00000000-0002-0000-0800-000001000000}">
          <x14:formula1>
            <xm:f>Menus!$B$4:$B$6</xm:f>
          </x14:formula1>
          <xm:sqref>F3:F10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5"/>
  <dimension ref="A1:Q17"/>
  <sheetViews>
    <sheetView showGridLines="0" topLeftCell="A7" workbookViewId="0">
      <selection activeCell="Q3" sqref="Q3"/>
    </sheetView>
  </sheetViews>
  <sheetFormatPr defaultRowHeight="15.75" x14ac:dyDescent="0.25"/>
  <cols>
    <col min="9" max="9" width="9" style="17"/>
    <col min="11" max="11" width="0" style="52" hidden="1" customWidth="1"/>
  </cols>
  <sheetData>
    <row r="1" spans="1:17" s="3" customFormat="1" ht="21.75" customHeight="1" x14ac:dyDescent="0.25">
      <c r="I1" s="19"/>
      <c r="K1" s="54"/>
    </row>
    <row r="2" spans="1:17" s="5" customFormat="1" ht="19.5" customHeight="1" x14ac:dyDescent="0.35">
      <c r="D2" s="166" t="s">
        <v>0</v>
      </c>
      <c r="E2" s="166"/>
      <c r="F2" s="166"/>
      <c r="H2" s="166" t="s">
        <v>1</v>
      </c>
      <c r="I2" s="166"/>
      <c r="J2" s="166"/>
      <c r="K2" s="104"/>
      <c r="M2" s="166" t="s">
        <v>2</v>
      </c>
      <c r="N2" s="166"/>
      <c r="O2" s="166"/>
    </row>
    <row r="3" spans="1:17" s="4" customFormat="1" ht="18.75" x14ac:dyDescent="0.3">
      <c r="D3" s="103" t="s">
        <v>3</v>
      </c>
      <c r="E3" s="103" t="s">
        <v>4</v>
      </c>
      <c r="F3" s="103" t="s">
        <v>5</v>
      </c>
      <c r="H3" s="103" t="s">
        <v>3</v>
      </c>
      <c r="I3" s="103" t="s">
        <v>4</v>
      </c>
      <c r="J3" s="103" t="s">
        <v>5</v>
      </c>
      <c r="K3" s="105"/>
      <c r="M3" s="103" t="s">
        <v>3</v>
      </c>
      <c r="N3" s="103" t="s">
        <v>4</v>
      </c>
      <c r="O3" s="103" t="s">
        <v>5</v>
      </c>
    </row>
    <row r="4" spans="1:17" x14ac:dyDescent="0.25">
      <c r="A4" s="49" t="s">
        <v>6</v>
      </c>
      <c r="B4" s="58"/>
      <c r="C4" s="58"/>
      <c r="D4" s="58"/>
      <c r="E4" s="58"/>
      <c r="F4" s="58"/>
      <c r="G4" s="58"/>
      <c r="H4" s="58"/>
      <c r="J4" s="58"/>
      <c r="L4" s="58"/>
      <c r="M4" s="58"/>
      <c r="N4" s="58"/>
      <c r="O4" s="58"/>
      <c r="P4" s="58"/>
      <c r="Q4" s="58"/>
    </row>
    <row r="5" spans="1:17" ht="23.25" x14ac:dyDescent="0.35">
      <c r="A5" s="49" t="s">
        <v>7</v>
      </c>
      <c r="B5" s="58"/>
      <c r="C5" s="273" t="s">
        <v>10</v>
      </c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</row>
    <row r="6" spans="1:17" x14ac:dyDescent="0.25">
      <c r="A6" s="49" t="s">
        <v>23</v>
      </c>
      <c r="B6" s="58"/>
      <c r="C6" s="58"/>
      <c r="D6" s="58"/>
      <c r="E6" s="58"/>
      <c r="F6" s="58"/>
      <c r="G6" s="58"/>
      <c r="H6" s="58"/>
      <c r="J6" s="58"/>
      <c r="L6" s="58"/>
      <c r="M6" s="58"/>
      <c r="N6" s="58"/>
      <c r="O6" s="58"/>
      <c r="P6" s="58"/>
      <c r="Q6" s="58"/>
    </row>
    <row r="7" spans="1:17" s="6" customFormat="1" ht="54" customHeight="1" x14ac:dyDescent="0.25">
      <c r="C7" s="274" t="s">
        <v>24</v>
      </c>
      <c r="D7" s="275" t="str">
        <f>TEXT('Matriz Itens'!D3,)</f>
        <v>Funcionamento e fortalecimento dos Conselhos de Políticas Públicas obrigatórios, incluindo o treinamento dos conselheiros.</v>
      </c>
      <c r="E7" s="276"/>
      <c r="F7" s="276"/>
      <c r="G7" s="276"/>
      <c r="H7" s="277"/>
      <c r="I7" s="145">
        <f>COUNTIFS(TODOS!D:D,"Participação",TODOS!E:E,"1",TODOS!F:F,D7,TODOS!H:H,"Sim")/COUNTIFS(TODOS!D:D,"Participação",TODOS!E:E,"1",TODOS!F:F,D7)</f>
        <v>0.33333333333333331</v>
      </c>
      <c r="J7" s="206">
        <f>(I7+I8+I9)/3</f>
        <v>0.47222222222222227</v>
      </c>
      <c r="K7" s="209">
        <f>ROUND(VALUE(J7)*100,0)</f>
        <v>47</v>
      </c>
      <c r="M7" s="278" t="str">
        <f>IF(J7=0%,MenuFrases!C3,IF(AND(J7&gt;=1%,J7&lt;=10%),MenuFrases!C1&amp;" "&amp;K7&amp;"%"&amp;" "&amp;MenuFrases!C28,IF(AND(J7&gt;10%,J7&lt;=40%),MenuFrases!$C$1&amp;" "&amp;K7&amp;"%"&amp;" "&amp;MenuFrases!D28,IF(AND(J7&gt;40%,J7&lt;=70%),MenuFrases!$C$1&amp;" "&amp;K7&amp;"%"&amp;" "&amp;MenuFrases!E28,IF(AND(J7&gt;70%,J7&lt;=100%),MenuFrases!$C$1&amp;" "&amp;K7&amp;"%"&amp;" "&amp;MenuFrases!F28)))))</f>
        <v>O seu município/estado atingiu 47% do Nível I (básico) de Participação. Esse é o caminho certo, mas avanços ainda devem ser feitos. Considere a adesão ao Time Brasil.</v>
      </c>
      <c r="N7" s="279"/>
      <c r="O7" s="279"/>
      <c r="P7" s="279"/>
      <c r="Q7" s="280"/>
    </row>
    <row r="8" spans="1:17" s="6" customFormat="1" ht="65.25" customHeight="1" x14ac:dyDescent="0.25">
      <c r="C8" s="274"/>
      <c r="D8" s="275" t="str">
        <f>TEXT('Matriz Itens'!D4,)</f>
        <v>Existência de instrumentos de participação (audiências e consultas públicas) e canais de comunicação com os cidadãos (redes sociais, fale conosco e Fala.BR).</v>
      </c>
      <c r="E8" s="276"/>
      <c r="F8" s="276"/>
      <c r="G8" s="276"/>
      <c r="H8" s="277"/>
      <c r="I8" s="145">
        <f>COUNTIFS(TODOS!D:D,"Participação",TODOS!E:E,"1",TODOS!F:F,D8,TODOS!H:H,"Sim")/COUNTIFS(TODOS!D:D,"Participação",TODOS!E:E,"1",TODOS!F:F,D8)</f>
        <v>0.83333333333333337</v>
      </c>
      <c r="J8" s="206"/>
      <c r="K8" s="209"/>
      <c r="M8" s="281"/>
      <c r="N8" s="282"/>
      <c r="O8" s="282"/>
      <c r="P8" s="282"/>
      <c r="Q8" s="283"/>
    </row>
    <row r="9" spans="1:17" s="6" customFormat="1" ht="49.5" customHeight="1" x14ac:dyDescent="0.25">
      <c r="C9" s="274"/>
      <c r="D9" s="275" t="str">
        <f>TEXT('Matriz Itens'!D5,)</f>
        <v>Regulamentação e implementação da Lei dos Usuários de Serviços Públicos.</v>
      </c>
      <c r="E9" s="276"/>
      <c r="F9" s="276"/>
      <c r="G9" s="276"/>
      <c r="H9" s="277"/>
      <c r="I9" s="145">
        <f>COUNTIFS(TODOS!D:D,"Participação",TODOS!E:E,"1",TODOS!F:F,D9,TODOS!H:H,"Sim")/COUNTIFS(TODOS!D:D,"Participação",TODOS!E:E,"1",TODOS!F:F,D9)</f>
        <v>0.25</v>
      </c>
      <c r="J9" s="206"/>
      <c r="K9" s="209"/>
      <c r="M9" s="284"/>
      <c r="N9" s="285"/>
      <c r="O9" s="285"/>
      <c r="P9" s="285"/>
      <c r="Q9" s="286"/>
    </row>
    <row r="10" spans="1:17" s="9" customFormat="1" ht="18" customHeight="1" x14ac:dyDescent="0.25">
      <c r="C10" s="7"/>
      <c r="D10" s="11"/>
      <c r="E10" s="11"/>
      <c r="F10" s="11"/>
      <c r="G10" s="11"/>
      <c r="H10" s="11"/>
      <c r="I10" s="20"/>
      <c r="J10" s="12"/>
      <c r="K10" s="53"/>
      <c r="M10" s="10"/>
      <c r="N10" s="10"/>
      <c r="O10" s="10"/>
      <c r="P10" s="10"/>
      <c r="Q10" s="10"/>
    </row>
    <row r="11" spans="1:17" s="6" customFormat="1" ht="63.75" customHeight="1" x14ac:dyDescent="0.25">
      <c r="C11" s="262" t="s">
        <v>26</v>
      </c>
      <c r="D11" s="263" t="str">
        <f>TEXT('Matriz Itens'!D6,)</f>
        <v>Capacitação da sociedade civil em temas de controle interno e controle social e divulgação dos resultados dos trabalhos realizados por auditoria interna e externa.</v>
      </c>
      <c r="E11" s="263"/>
      <c r="F11" s="263"/>
      <c r="G11" s="263"/>
      <c r="H11" s="263"/>
      <c r="I11" s="145">
        <f>COUNTIFS(TODOS!D:D,"Participação",TODOS!E:E,"2",TODOS!F:F,D11,TODOS!H:H,"Sim")/COUNTIFS(TODOS!D:D,"Participação",TODOS!E:E,"2",TODOS!F:F,D11)</f>
        <v>0</v>
      </c>
      <c r="J11" s="206">
        <f>(I11+I12+I13)/3</f>
        <v>0</v>
      </c>
      <c r="K11" s="209">
        <f>ROUND(VALUE(J11)*100,0)</f>
        <v>0</v>
      </c>
      <c r="M11" s="264" t="str">
        <f>IF(J11=0%,MenuFrases!C3,IF(AND(J11&gt;=1%,J11&lt;=10%),MenuFrases!C1&amp;" "&amp;K11&amp;"%"&amp;" "&amp;MenuFrases!C31,IF(AND(J11&gt;10%,J11&lt;=40%),MenuFrases!$C$1&amp;" "&amp;K11&amp;"%"&amp;" "&amp;MenuFrases!D31,IF(AND(J11&gt;40%,J11&lt;=70%),MenuFrases!$C$1&amp;" "&amp;K11&amp;"%"&amp;" "&amp;MenuFrases!E31,IF(AND(J11&gt;70%,J11&lt;=100%),MenuFrases!$C$1&amp;" "&amp;K11&amp;"%"&amp;" "&amp;MenuFrases!F31)))))</f>
        <v>Aguardando preenchimento.</v>
      </c>
      <c r="N11" s="265"/>
      <c r="O11" s="265"/>
      <c r="P11" s="265"/>
      <c r="Q11" s="266"/>
    </row>
    <row r="12" spans="1:17" s="6" customFormat="1" ht="62.25" customHeight="1" x14ac:dyDescent="0.25">
      <c r="C12" s="262"/>
      <c r="D12" s="263" t="str">
        <f>TEXT('Matriz Itens'!D7,)</f>
        <v>Promoção de atividades educativas sobre transparência, ética, cidadania e controle social voltadas ao público em geral e específicas ao público infanto-juvenil.</v>
      </c>
      <c r="E12" s="263"/>
      <c r="F12" s="263"/>
      <c r="G12" s="263"/>
      <c r="H12" s="263"/>
      <c r="I12" s="145">
        <f>COUNTIFS(TODOS!D:D,"Participação",TODOS!E:E,"2",TODOS!F:F,D12,TODOS!H:H,"Sim")/COUNTIFS(TODOS!D:D,"Participação",TODOS!E:E,"2",TODOS!F:F,D12)</f>
        <v>0</v>
      </c>
      <c r="J12" s="206"/>
      <c r="K12" s="209"/>
      <c r="M12" s="267"/>
      <c r="N12" s="268"/>
      <c r="O12" s="268"/>
      <c r="P12" s="268"/>
      <c r="Q12" s="269"/>
    </row>
    <row r="13" spans="1:17" s="6" customFormat="1" ht="54" customHeight="1" x14ac:dyDescent="0.25">
      <c r="C13" s="262"/>
      <c r="D13" s="263" t="str">
        <f>TEXT('Matriz Itens'!D8,)</f>
        <v>Realização de campanhas, treinamentos e capacitações para os servidores e comunidade sobre transparência e acesso à informação.</v>
      </c>
      <c r="E13" s="263"/>
      <c r="F13" s="263"/>
      <c r="G13" s="263"/>
      <c r="H13" s="263"/>
      <c r="I13" s="145">
        <f>COUNTIFS(TODOS!D:D,"Participação",TODOS!E:E,"2",TODOS!F:F,D13,TODOS!H:H,"Sim")/COUNTIFS(TODOS!D:D,"Participação",TODOS!E:E,"2",TODOS!F:F,D13)</f>
        <v>0</v>
      </c>
      <c r="J13" s="206"/>
      <c r="K13" s="209"/>
      <c r="M13" s="270"/>
      <c r="N13" s="271"/>
      <c r="O13" s="271"/>
      <c r="P13" s="271"/>
      <c r="Q13" s="272"/>
    </row>
    <row r="14" spans="1:17" s="9" customFormat="1" ht="18.75" customHeight="1" x14ac:dyDescent="0.25">
      <c r="C14" s="7"/>
      <c r="D14" s="8"/>
      <c r="E14" s="8"/>
      <c r="F14" s="8"/>
      <c r="G14" s="8"/>
      <c r="H14" s="8"/>
      <c r="I14" s="21"/>
      <c r="K14" s="53"/>
      <c r="M14" s="10"/>
      <c r="N14" s="10"/>
      <c r="O14" s="10"/>
      <c r="P14" s="10"/>
      <c r="Q14" s="10"/>
    </row>
    <row r="15" spans="1:17" s="6" customFormat="1" ht="49.5" customHeight="1" x14ac:dyDescent="0.25">
      <c r="C15" s="251" t="s">
        <v>27</v>
      </c>
      <c r="D15" s="252" t="str">
        <f>TEXT('Matriz Itens'!D9,)</f>
        <v>Funcionamento dos Conselhos de Políticas Públicas facultativos.</v>
      </c>
      <c r="E15" s="252"/>
      <c r="F15" s="252"/>
      <c r="G15" s="252"/>
      <c r="H15" s="252"/>
      <c r="I15" s="145">
        <f>COUNTIFS(TODOS!D:D,"Participação",TODOS!E:E,"3",TODOS!F:F,D15,TODOS!H:H,"Sim")/COUNTIFS(TODOS!D:D,"Participação",TODOS!E:E,"3",TODOS!F:F,D15)</f>
        <v>1</v>
      </c>
      <c r="J15" s="208">
        <f>(I15+I16+I17)/3</f>
        <v>0.66666666666666663</v>
      </c>
      <c r="K15" s="209">
        <f>ROUND(VALUE(J15)*100,0)</f>
        <v>67</v>
      </c>
      <c r="M15" s="253" t="str">
        <f>IF(J15=0%,MenuFrases!C3,IF(AND(J15&gt;=1%,J15&lt;=10%),MenuFrases!C1&amp;" "&amp;K15&amp;"%"&amp;" "&amp;MenuFrases!C34,IF(AND(J15&gt;10%,J15&lt;=40%),MenuFrases!$C$1&amp;" "&amp;K15&amp;"%"&amp;" "&amp;MenuFrases!D34,IF(AND(J15&gt;40%,J15&lt;=70%),MenuFrases!$C$1&amp;" "&amp;K15&amp;"%"&amp;" "&amp;MenuFrases!E34,IF(AND(J15&gt;70%,J15&lt;=100%),MenuFrases!$C$1&amp;" "&amp;K15&amp;"%"&amp;" "&amp;MenuFrases!F34)))))</f>
        <v>O seu município/estado atingiu 67% do Nível III (avançado) de Participação. A sua trajetória parece exemplar, o Time Brasil pode auxiliá-lo.</v>
      </c>
      <c r="N15" s="254"/>
      <c r="O15" s="254"/>
      <c r="P15" s="254"/>
      <c r="Q15" s="255"/>
    </row>
    <row r="16" spans="1:17" s="6" customFormat="1" ht="33.75" customHeight="1" x14ac:dyDescent="0.25">
      <c r="C16" s="251"/>
      <c r="D16" s="252" t="str">
        <f>TEXT('Matriz Itens'!D10,)</f>
        <v>Estabelecimento de uma política de comunicação com os cidadãos.</v>
      </c>
      <c r="E16" s="252"/>
      <c r="F16" s="252"/>
      <c r="G16" s="252"/>
      <c r="H16" s="252"/>
      <c r="I16" s="145">
        <f>COUNTIFS(TODOS!D:D,"Participação",TODOS!E:E,"3",TODOS!F:F,D16,TODOS!H:H,"Sim")/COUNTIFS(TODOS!D:D,"Participação",TODOS!E:E,"3",TODOS!F:F,D16)</f>
        <v>1</v>
      </c>
      <c r="J16" s="208"/>
      <c r="K16" s="209"/>
      <c r="M16" s="256"/>
      <c r="N16" s="257"/>
      <c r="O16" s="257"/>
      <c r="P16" s="257"/>
      <c r="Q16" s="258"/>
    </row>
    <row r="17" spans="3:17" s="6" customFormat="1" ht="49.5" customHeight="1" x14ac:dyDescent="0.25">
      <c r="C17" s="251"/>
      <c r="D17" s="252" t="str">
        <f>TEXT('Matriz Itens'!D11,)</f>
        <v>Implantação de um Plano de Governo Aberto.</v>
      </c>
      <c r="E17" s="252"/>
      <c r="F17" s="252"/>
      <c r="G17" s="252"/>
      <c r="H17" s="252"/>
      <c r="I17" s="145">
        <f>COUNTIFS(TODOS!D:D,"Participação",TODOS!E:E,"3",TODOS!F:F,D17,TODOS!H:H,"Sim")/COUNTIFS(TODOS!D:D,"Participação",TODOS!E:E,"3",TODOS!F:F,D17)</f>
        <v>0</v>
      </c>
      <c r="J17" s="208"/>
      <c r="K17" s="209"/>
      <c r="M17" s="259"/>
      <c r="N17" s="260"/>
      <c r="O17" s="260"/>
      <c r="P17" s="260"/>
      <c r="Q17" s="261"/>
    </row>
  </sheetData>
  <sheetProtection algorithmName="SHA-512" hashValue="VhUUhHpJtzi3TvYdc3pkDM9o6yPfLIBs26GiEzYP14KFRZvPVXvZ7LS0IfjsgwiWVlgHDsjqEA6gbqqupdrhKA==" saltValue="kxHJEdaE13+oGvNBoqGKXg==" spinCount="100000" sheet="1" objects="1" scenarios="1"/>
  <mergeCells count="25">
    <mergeCell ref="M2:O2"/>
    <mergeCell ref="C5:Q5"/>
    <mergeCell ref="C7:C9"/>
    <mergeCell ref="D7:H7"/>
    <mergeCell ref="J7:J9"/>
    <mergeCell ref="M7:Q9"/>
    <mergeCell ref="D8:H8"/>
    <mergeCell ref="D9:H9"/>
    <mergeCell ref="D2:F2"/>
    <mergeCell ref="H2:J2"/>
    <mergeCell ref="K7:K9"/>
    <mergeCell ref="C11:C13"/>
    <mergeCell ref="D11:H11"/>
    <mergeCell ref="J11:J13"/>
    <mergeCell ref="M11:Q13"/>
    <mergeCell ref="D12:H12"/>
    <mergeCell ref="D13:H13"/>
    <mergeCell ref="K11:K13"/>
    <mergeCell ref="C15:C17"/>
    <mergeCell ref="D15:H15"/>
    <mergeCell ref="J15:J17"/>
    <mergeCell ref="M15:Q17"/>
    <mergeCell ref="D16:H16"/>
    <mergeCell ref="D17:H17"/>
    <mergeCell ref="K15:K17"/>
  </mergeCells>
  <hyperlinks>
    <hyperlink ref="C7:C9" location="'P1'!A1" display="Nível I" xr:uid="{00000000-0004-0000-0900-000000000000}"/>
    <hyperlink ref="C11:C13" location="'P2'!A1" display="Nível II" xr:uid="{00000000-0004-0000-0900-000001000000}"/>
    <hyperlink ref="C15:C17" location="'P3'!A1" display="Nível III" xr:uid="{00000000-0004-0000-0900-000002000000}"/>
    <hyperlink ref="D3" location="'T1'!A1" display="Nível 1" xr:uid="{00000000-0004-0000-0900-000003000000}"/>
    <hyperlink ref="E3" location="'T2'!A1" display="Nível 2" xr:uid="{00000000-0004-0000-0900-000004000000}"/>
    <hyperlink ref="F3" location="'T3'!A1" display="Nível 3" xr:uid="{00000000-0004-0000-0900-000005000000}"/>
    <hyperlink ref="D2:F2" location="Transparencia!A1" display="Transparência" xr:uid="{00000000-0004-0000-0900-000006000000}"/>
    <hyperlink ref="H2:J2" location="Integridade!A1" display="Integridade" xr:uid="{00000000-0004-0000-0900-000007000000}"/>
    <hyperlink ref="M2:O2" location="Participação!A1" display="Participação" xr:uid="{00000000-0004-0000-0900-000008000000}"/>
    <hyperlink ref="H3" location="'I1'!A1" display="Nível 1" xr:uid="{00000000-0004-0000-0900-000009000000}"/>
    <hyperlink ref="I3" location="'I2'!A1" display="Nível 2" xr:uid="{00000000-0004-0000-0900-00000A000000}"/>
    <hyperlink ref="J3" location="'I3'!A1" display="Nível 3" xr:uid="{00000000-0004-0000-0900-00000B000000}"/>
    <hyperlink ref="M3" location="'P1'!A1" display="Nível 1" xr:uid="{00000000-0004-0000-0900-00000C000000}"/>
    <hyperlink ref="N3" location="'P2'!A1" display="Nível 2" xr:uid="{00000000-0004-0000-0900-00000D000000}"/>
    <hyperlink ref="O3" location="'P3'!A1" display="Nível 3" xr:uid="{00000000-0004-0000-0900-00000E000000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9"/>
  <dimension ref="A1:L15"/>
  <sheetViews>
    <sheetView showGridLines="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G4" sqref="G4"/>
    </sheetView>
  </sheetViews>
  <sheetFormatPr defaultColWidth="24.75" defaultRowHeight="15.75" x14ac:dyDescent="0.25"/>
  <cols>
    <col min="1" max="1" width="12.375" style="13" hidden="1" customWidth="1"/>
    <col min="2" max="2" width="13.25" style="17" hidden="1" customWidth="1"/>
    <col min="3" max="3" width="9" style="17" hidden="1" customWidth="1"/>
    <col min="5" max="5" width="44" customWidth="1"/>
    <col min="6" max="6" width="14.625" style="17" bestFit="1" customWidth="1"/>
    <col min="7" max="7" width="27" style="17" customWidth="1"/>
    <col min="8" max="11" width="24.75" style="17"/>
  </cols>
  <sheetData>
    <row r="1" spans="1:12" s="3" customFormat="1" ht="35.25" customHeight="1" x14ac:dyDescent="0.25">
      <c r="A1" s="33"/>
      <c r="B1" s="19"/>
      <c r="C1" s="19"/>
      <c r="E1" s="40" t="s">
        <v>49</v>
      </c>
      <c r="F1" s="19" t="s">
        <v>29</v>
      </c>
      <c r="G1" s="210" t="s">
        <v>18</v>
      </c>
      <c r="H1" s="210"/>
      <c r="I1" s="210"/>
      <c r="J1" s="210"/>
      <c r="K1" s="210"/>
      <c r="L1" s="210"/>
    </row>
    <row r="2" spans="1:12" s="13" customFormat="1" x14ac:dyDescent="0.25">
      <c r="A2" s="30" t="s">
        <v>30</v>
      </c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</row>
    <row r="3" spans="1:12" ht="94.5" x14ac:dyDescent="0.25">
      <c r="A3" s="13" t="str">
        <f>PainelM!$B$9</f>
        <v>Itabaianinha</v>
      </c>
      <c r="B3" s="17" t="s">
        <v>2</v>
      </c>
      <c r="C3" s="17">
        <v>1</v>
      </c>
      <c r="D3" s="43" t="str">
        <f>TEXT('Matriz Itens'!D3,)</f>
        <v>Funcionamento e fortalecimento dos Conselhos de Políticas Públicas obrigatórios, incluindo o treinamento dos conselheiros.</v>
      </c>
      <c r="E3" s="41" t="str">
        <f>TEXT('Matriz Sub-itens'!I5,)</f>
        <v>O ente mantém em funcionamento o Conselho de Acompanhamento e Controle Social do FUNDEB, Conselho de Assistência Social, Conselho de Saúde, Conselho do Idoso, Conselho da Criança e do Adolescente e Conselho de Habitação.</v>
      </c>
      <c r="F3" s="78" t="s">
        <v>140</v>
      </c>
      <c r="G3" s="78" t="s">
        <v>42</v>
      </c>
      <c r="H3" s="78" t="s">
        <v>44</v>
      </c>
      <c r="I3" s="78" t="s">
        <v>44</v>
      </c>
      <c r="J3" s="78" t="s">
        <v>44</v>
      </c>
      <c r="K3" s="78" t="s">
        <v>44</v>
      </c>
      <c r="L3" s="78" t="s">
        <v>44</v>
      </c>
    </row>
    <row r="4" spans="1:12" ht="94.5" x14ac:dyDescent="0.25">
      <c r="A4" s="13" t="str">
        <f>PainelM!$B$9</f>
        <v>Itabaianinha</v>
      </c>
      <c r="B4" s="17" t="s">
        <v>2</v>
      </c>
      <c r="C4" s="17">
        <v>1</v>
      </c>
      <c r="D4" s="43" t="str">
        <f>TEXT('Matriz Itens'!D3,)</f>
        <v>Funcionamento e fortalecimento dos Conselhos de Políticas Públicas obrigatórios, incluindo o treinamento dos conselheiros.</v>
      </c>
      <c r="E4" s="41" t="str">
        <f>TEXT('Matriz Sub-itens'!I6,)</f>
        <v>O ente divulga na Internet a estrutura, o funcionamento, as reuniões, documentos e atos dos conselhos e como o cidadão pode ser conselheiro.</v>
      </c>
      <c r="F4" s="78" t="s">
        <v>42</v>
      </c>
      <c r="G4" s="78" t="s">
        <v>140</v>
      </c>
      <c r="H4" s="78" t="s">
        <v>333</v>
      </c>
      <c r="I4" s="78" t="s">
        <v>334</v>
      </c>
      <c r="J4" s="158">
        <v>44561</v>
      </c>
      <c r="K4" s="78" t="s">
        <v>335</v>
      </c>
      <c r="L4" s="78"/>
    </row>
    <row r="5" spans="1:12" ht="94.5" x14ac:dyDescent="0.25">
      <c r="A5" s="13" t="str">
        <f>PainelM!$B$9</f>
        <v>Itabaianinha</v>
      </c>
      <c r="B5" s="17" t="s">
        <v>2</v>
      </c>
      <c r="C5" s="17">
        <v>1</v>
      </c>
      <c r="D5" s="43" t="str">
        <f>TEXT('Matriz Itens'!D3,)</f>
        <v>Funcionamento e fortalecimento dos Conselhos de Políticas Públicas obrigatórios, incluindo o treinamento dos conselheiros.</v>
      </c>
      <c r="E5" s="41" t="str">
        <f>TEXT('Matriz Sub-itens'!I7,)</f>
        <v>O ente realiza treinamentos e capacitações dirigidas aos conselheiros.</v>
      </c>
      <c r="F5" s="78" t="s">
        <v>142</v>
      </c>
      <c r="G5" s="78" t="s">
        <v>42</v>
      </c>
      <c r="H5" s="78" t="s">
        <v>336</v>
      </c>
      <c r="I5" s="78" t="s">
        <v>323</v>
      </c>
      <c r="J5" s="158">
        <v>44926</v>
      </c>
      <c r="K5" s="78" t="s">
        <v>337</v>
      </c>
      <c r="L5" s="78"/>
    </row>
    <row r="6" spans="1:12" ht="110.25" x14ac:dyDescent="0.25">
      <c r="A6" s="13" t="str">
        <f>PainelM!$B$9</f>
        <v>Itabaianinha</v>
      </c>
      <c r="B6" s="17" t="s">
        <v>2</v>
      </c>
      <c r="C6" s="17">
        <v>1</v>
      </c>
      <c r="D6" s="44" t="str">
        <f>TEXT('Matriz Itens'!D$4,)</f>
        <v>Existência de instrumentos de participação (audiências e consultas públicas) e canais de comunicação com os cidadãos (redes sociais, fale conosco e Fala.BR).</v>
      </c>
      <c r="E6" s="41" t="str">
        <f>TEXT('Matriz Sub-itens'!J5,)</f>
        <v>O ente realiza audiências públicas para a elaboração do PPA/LDO/LOA; do orçamento participativo; da prestação de contas anual dos gestores; e para o debate de outros assuntos.</v>
      </c>
      <c r="F6" s="78" t="s">
        <v>140</v>
      </c>
      <c r="G6" s="78" t="s">
        <v>42</v>
      </c>
      <c r="H6" s="78" t="s">
        <v>44</v>
      </c>
      <c r="I6" s="78" t="s">
        <v>44</v>
      </c>
      <c r="J6" s="78" t="s">
        <v>44</v>
      </c>
      <c r="K6" s="78" t="s">
        <v>44</v>
      </c>
      <c r="L6" s="78" t="s">
        <v>44</v>
      </c>
    </row>
    <row r="7" spans="1:12" ht="110.25" x14ac:dyDescent="0.25">
      <c r="A7" s="13" t="str">
        <f>PainelM!$B$9</f>
        <v>Itabaianinha</v>
      </c>
      <c r="B7" s="17" t="s">
        <v>2</v>
      </c>
      <c r="C7" s="17">
        <v>1</v>
      </c>
      <c r="D7" s="44" t="str">
        <f>TEXT('Matriz Itens'!D$4,)</f>
        <v>Existência de instrumentos de participação (audiências e consultas públicas) e canais de comunicação com os cidadãos (redes sociais, fale conosco e Fala.BR).</v>
      </c>
      <c r="E7" s="41" t="str">
        <f>TEXT('Matriz Sub-itens'!J6,)</f>
        <v>O ente realiza consultas públicas setorizadas, divididas por temas (saúde, ensino, assistência social, etc.), divulgadas amplamente e com prazo adequado à participação.</v>
      </c>
      <c r="F7" s="78" t="s">
        <v>140</v>
      </c>
      <c r="G7" s="78" t="s">
        <v>42</v>
      </c>
      <c r="H7" s="78"/>
      <c r="I7" s="78"/>
      <c r="J7" s="158"/>
      <c r="K7" s="78"/>
      <c r="L7" s="78"/>
    </row>
    <row r="8" spans="1:12" ht="110.25" x14ac:dyDescent="0.25">
      <c r="A8" s="13" t="str">
        <f>PainelM!$B$9</f>
        <v>Itabaianinha</v>
      </c>
      <c r="B8" s="17" t="s">
        <v>2</v>
      </c>
      <c r="C8" s="17">
        <v>1</v>
      </c>
      <c r="D8" s="44" t="str">
        <f>TEXT('Matriz Itens'!D$4,)</f>
        <v>Existência de instrumentos de participação (audiências e consultas públicas) e canais de comunicação com os cidadãos (redes sociais, fale conosco e Fala.BR).</v>
      </c>
      <c r="E8" s="41" t="str">
        <f>TEXT('Matriz Sub-itens'!J7,)</f>
        <v>O ente transcreve as audiências e consultas públicas em atas (debates, decisões, encaminhamentos, documentos finais).</v>
      </c>
      <c r="F8" s="78" t="s">
        <v>140</v>
      </c>
      <c r="G8" s="78" t="s">
        <v>42</v>
      </c>
      <c r="H8" s="78"/>
      <c r="I8" s="78"/>
      <c r="J8" s="78"/>
      <c r="K8" s="78"/>
      <c r="L8" s="78"/>
    </row>
    <row r="9" spans="1:12" ht="110.25" x14ac:dyDescent="0.25">
      <c r="A9" s="13" t="str">
        <f>PainelM!$B$9</f>
        <v>Itabaianinha</v>
      </c>
      <c r="B9" s="17" t="s">
        <v>2</v>
      </c>
      <c r="C9" s="17">
        <v>1</v>
      </c>
      <c r="D9" s="44" t="str">
        <f>TEXT('Matriz Itens'!D$4,)</f>
        <v>Existência de instrumentos de participação (audiências e consultas públicas) e canais de comunicação com os cidadãos (redes sociais, fale conosco e Fala.BR).</v>
      </c>
      <c r="E9" s="41" t="str">
        <f>TEXT('Matriz Sub-itens'!J8,)</f>
        <v>O ente divulga os resultados das audiências e consultas públicas na Internet.</v>
      </c>
      <c r="F9" s="78" t="s">
        <v>140</v>
      </c>
      <c r="G9" s="78" t="s">
        <v>42</v>
      </c>
      <c r="H9" s="78"/>
      <c r="I9" s="78"/>
      <c r="J9" s="78"/>
      <c r="K9" s="78"/>
      <c r="L9" s="78"/>
    </row>
    <row r="10" spans="1:12" ht="110.25" x14ac:dyDescent="0.25">
      <c r="A10" s="13" t="str">
        <f>PainelM!$B$9</f>
        <v>Itabaianinha</v>
      </c>
      <c r="B10" s="17" t="s">
        <v>2</v>
      </c>
      <c r="C10" s="17">
        <v>1</v>
      </c>
      <c r="D10" s="44" t="str">
        <f>TEXT('Matriz Itens'!D$4,)</f>
        <v>Existência de instrumentos de participação (audiências e consultas públicas) e canais de comunicação com os cidadãos (redes sociais, fale conosco e Fala.BR).</v>
      </c>
      <c r="E10" s="41" t="str">
        <f>TEXT('Matriz Sub-itens'!J9,)</f>
        <v>O ente interage com os cidadãos por meio de redes sociais (Facebook, Twitter, Instagram etc).</v>
      </c>
      <c r="F10" s="78" t="s">
        <v>140</v>
      </c>
      <c r="G10" s="78" t="s">
        <v>42</v>
      </c>
      <c r="H10" s="78"/>
      <c r="I10" s="78"/>
      <c r="J10" s="78"/>
      <c r="K10" s="78"/>
      <c r="L10" s="78"/>
    </row>
    <row r="11" spans="1:12" ht="110.25" x14ac:dyDescent="0.25">
      <c r="A11" s="13" t="str">
        <f>PainelM!$B$9</f>
        <v>Itabaianinha</v>
      </c>
      <c r="B11" s="17" t="s">
        <v>2</v>
      </c>
      <c r="C11" s="17">
        <v>1</v>
      </c>
      <c r="D11" s="44" t="str">
        <f>TEXT('Matriz Itens'!D$4,)</f>
        <v>Existência de instrumentos de participação (audiências e consultas públicas) e canais de comunicação com os cidadãos (redes sociais, fale conosco e Fala.BR).</v>
      </c>
      <c r="E11" s="41" t="str">
        <f>TEXT('Matriz Sub-itens'!J10,)</f>
        <v>O ente disponibiliza ao cidadão sistema eletrônico de ouvidoria, a exemplo do e-OUV, e divulga as instruções sobre a utilização dos sistemas e softwares disponibilizados ao cidadão (tais como e-SIC, e-OUV e outros).</v>
      </c>
      <c r="F11" s="78" t="s">
        <v>142</v>
      </c>
      <c r="G11" s="78" t="s">
        <v>140</v>
      </c>
      <c r="H11" s="78" t="s">
        <v>338</v>
      </c>
      <c r="I11" s="78" t="s">
        <v>323</v>
      </c>
      <c r="J11" s="158">
        <v>45043</v>
      </c>
      <c r="K11" s="78" t="s">
        <v>339</v>
      </c>
      <c r="L11" s="78"/>
    </row>
    <row r="12" spans="1:12" ht="94.5" x14ac:dyDescent="0.25">
      <c r="A12" s="13" t="str">
        <f>PainelM!$B$9</f>
        <v>Itabaianinha</v>
      </c>
      <c r="B12" s="17" t="s">
        <v>2</v>
      </c>
      <c r="C12" s="17">
        <v>1</v>
      </c>
      <c r="D12" s="45" t="str">
        <f>TEXT('Matriz Itens'!D$5,)</f>
        <v>Regulamentação e implementação da Lei dos Usuários de Serviços Públicos.</v>
      </c>
      <c r="E12" s="42" t="str">
        <f>TEXT('Matriz Sub-itens'!K5,)</f>
        <v>O ente proporciona a oportunidade de anonimato ao denunciante, caso ele assim prefira e, caso o denunciante queira se identificar, há obrigatoriedade de informá-lo que eventualmente a sua identificação pode se tornar pública ao final da investigação.</v>
      </c>
      <c r="F12" s="78" t="s">
        <v>140</v>
      </c>
      <c r="G12" s="78" t="s">
        <v>42</v>
      </c>
      <c r="H12" s="78" t="s">
        <v>44</v>
      </c>
      <c r="I12" s="78" t="s">
        <v>44</v>
      </c>
      <c r="J12" s="78" t="s">
        <v>44</v>
      </c>
      <c r="K12" s="78" t="s">
        <v>44</v>
      </c>
      <c r="L12" s="78" t="s">
        <v>44</v>
      </c>
    </row>
    <row r="13" spans="1:12" ht="63" x14ac:dyDescent="0.25">
      <c r="A13" s="13" t="str">
        <f>PainelM!$B$9</f>
        <v>Itabaianinha</v>
      </c>
      <c r="B13" s="17" t="s">
        <v>2</v>
      </c>
      <c r="C13" s="17">
        <v>1</v>
      </c>
      <c r="D13" s="45" t="str">
        <f>TEXT('Matriz Itens'!D$5,)</f>
        <v>Regulamentação e implementação da Lei dos Usuários de Serviços Públicos.</v>
      </c>
      <c r="E13" s="42" t="str">
        <f>TEXT('Matriz Sub-itens'!K6,)</f>
        <v>O ente regulamenta, utiliza e acompanha a Carta de Serviços ao Usuário, por meio de avaliação da efetividade e dos níveis de satisfação dos serviços prestados.</v>
      </c>
      <c r="F13" s="78" t="s">
        <v>42</v>
      </c>
      <c r="G13" s="78" t="s">
        <v>140</v>
      </c>
      <c r="H13" s="78" t="s">
        <v>340</v>
      </c>
      <c r="I13" s="78" t="s">
        <v>323</v>
      </c>
      <c r="J13" s="158">
        <v>45043</v>
      </c>
      <c r="K13" s="78" t="s">
        <v>339</v>
      </c>
      <c r="L13" s="78"/>
    </row>
    <row r="14" spans="1:12" ht="63" x14ac:dyDescent="0.25">
      <c r="A14" s="13" t="str">
        <f>PainelM!$B$9</f>
        <v>Itabaianinha</v>
      </c>
      <c r="B14" s="17" t="s">
        <v>2</v>
      </c>
      <c r="C14" s="17">
        <v>1</v>
      </c>
      <c r="D14" s="45" t="str">
        <f>TEXT('Matriz Itens'!D$5,)</f>
        <v>Regulamentação e implementação da Lei dos Usuários de Serviços Públicos.</v>
      </c>
      <c r="E14" s="42" t="str">
        <f>TEXT('Matriz Sub-itens'!K7,)</f>
        <v xml:space="preserve"> O ente possui setor responsável por receber as manifestações dos usuários de serviço público, no caso da não existência da Ouvidoria.</v>
      </c>
      <c r="F14" s="78" t="s">
        <v>42</v>
      </c>
      <c r="G14" s="78" t="s">
        <v>42</v>
      </c>
      <c r="H14" s="78"/>
      <c r="I14" s="78"/>
      <c r="J14" s="78"/>
      <c r="K14" s="78"/>
      <c r="L14" s="78"/>
    </row>
    <row r="15" spans="1:12" ht="63" x14ac:dyDescent="0.25">
      <c r="A15" s="13" t="str">
        <f>PainelM!$B$9</f>
        <v>Itabaianinha</v>
      </c>
      <c r="B15" s="17" t="s">
        <v>2</v>
      </c>
      <c r="C15" s="17">
        <v>1</v>
      </c>
      <c r="D15" s="45" t="str">
        <f>TEXT('Matriz Itens'!D$5,)</f>
        <v>Regulamentação e implementação da Lei dos Usuários de Serviços Públicos.</v>
      </c>
      <c r="E15" s="42" t="str">
        <f>TEXT('Matriz Sub-itens'!K8,)</f>
        <v>O ente regulamentou a Lei do Usuário do Serviço Público.</v>
      </c>
      <c r="F15" s="78" t="s">
        <v>42</v>
      </c>
      <c r="G15" s="78" t="s">
        <v>42</v>
      </c>
      <c r="H15" s="78"/>
      <c r="I15" s="78"/>
      <c r="J15" s="78"/>
      <c r="K15" s="78"/>
      <c r="L15" s="78"/>
    </row>
  </sheetData>
  <sheetProtection algorithmName="SHA-512" hashValue="SuHy5OOoCIOxPPPnGvibtaSil/DTVCw+7yOkTqz9Xgm//E0I+b0fqPcVeUusxZgWgK/7BNL6l5q2SXM3FE8XKg==" saltValue="bh2aR6gmKvEyTYc+Fk1Lig==" spinCount="100000" sheet="1" objects="1" scenarios="1"/>
  <autoFilter ref="A2:K2" xr:uid="{00000000-0009-0000-0000-00000A000000}"/>
  <mergeCells count="1">
    <mergeCell ref="G1:L1"/>
  </mergeCells>
  <conditionalFormatting sqref="H3:L15">
    <cfRule type="expression" dxfId="8" priority="1">
      <formula>$G3="Não"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0000000}">
          <x14:formula1>
            <xm:f>Menus!$B$12:$B$13</xm:f>
          </x14:formula1>
          <xm:sqref>G3:G15</xm:sqref>
        </x14:dataValidation>
        <x14:dataValidation type="list" allowBlank="1" showInputMessage="1" showErrorMessage="1" xr:uid="{00000000-0002-0000-0A00-000001000000}">
          <x14:formula1>
            <xm:f>Menus!$B$4:$B$6</xm:f>
          </x14:formula1>
          <xm:sqref>F3:F15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20"/>
  <dimension ref="A1:L6"/>
  <sheetViews>
    <sheetView showGridLines="0" workbookViewId="0">
      <pane xSplit="5" ySplit="2" topLeftCell="F9" activePane="bottomRight" state="frozen"/>
      <selection pane="topRight" activeCell="F1" sqref="F1"/>
      <selection pane="bottomLeft" activeCell="A3" sqref="A3"/>
      <selection pane="bottomRight" activeCell="G6" sqref="G6"/>
    </sheetView>
  </sheetViews>
  <sheetFormatPr defaultColWidth="24.75" defaultRowHeight="15.75" x14ac:dyDescent="0.25"/>
  <cols>
    <col min="1" max="1" width="12.375" style="13" hidden="1" customWidth="1"/>
    <col min="2" max="2" width="13.25" style="17" hidden="1" customWidth="1"/>
    <col min="3" max="3" width="9" style="17" hidden="1" customWidth="1"/>
    <col min="5" max="5" width="44" customWidth="1"/>
    <col min="6" max="6" width="14.625" style="17" bestFit="1" customWidth="1"/>
    <col min="7" max="7" width="27" style="17" customWidth="1"/>
    <col min="8" max="11" width="24.75" style="17"/>
  </cols>
  <sheetData>
    <row r="1" spans="1:12" s="3" customFormat="1" ht="35.25" customHeight="1" x14ac:dyDescent="0.25">
      <c r="A1" s="33"/>
      <c r="B1" s="19"/>
      <c r="C1" s="19"/>
      <c r="E1" s="40" t="s">
        <v>50</v>
      </c>
      <c r="F1" s="19" t="s">
        <v>29</v>
      </c>
      <c r="G1" s="210" t="s">
        <v>18</v>
      </c>
      <c r="H1" s="210"/>
      <c r="I1" s="210"/>
      <c r="J1" s="210"/>
      <c r="K1" s="210"/>
      <c r="L1" s="210"/>
    </row>
    <row r="2" spans="1:12" s="13" customFormat="1" x14ac:dyDescent="0.25">
      <c r="A2" s="30" t="s">
        <v>30</v>
      </c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</row>
    <row r="3" spans="1:12" ht="110.25" x14ac:dyDescent="0.25">
      <c r="A3" s="13" t="str">
        <f>PainelM!$B$9</f>
        <v>Itabaianinha</v>
      </c>
      <c r="B3" s="17" t="s">
        <v>2</v>
      </c>
      <c r="C3" s="17">
        <v>2</v>
      </c>
      <c r="D3" s="43" t="str">
        <f>TEXT('Matriz Itens'!D6,)</f>
        <v>Capacitação da sociedade civil em temas de controle interno e controle social e divulgação dos resultados dos trabalhos realizados por auditoria interna e externa.</v>
      </c>
      <c r="E3" s="41" t="str">
        <f>TEXT('Matriz Sub-itens'!I14,)</f>
        <v>O ente promove capacitação para a sociedade civil em temas de controle interno.</v>
      </c>
      <c r="F3" s="78" t="s">
        <v>42</v>
      </c>
      <c r="G3" s="78" t="s">
        <v>42</v>
      </c>
      <c r="H3" s="78" t="s">
        <v>341</v>
      </c>
      <c r="I3" s="78" t="s">
        <v>308</v>
      </c>
      <c r="J3" s="158">
        <v>45043</v>
      </c>
      <c r="K3" s="78" t="s">
        <v>342</v>
      </c>
      <c r="L3" s="78" t="s">
        <v>44</v>
      </c>
    </row>
    <row r="4" spans="1:12" ht="110.25" x14ac:dyDescent="0.25">
      <c r="A4" s="13" t="str">
        <f>PainelM!$B$9</f>
        <v>Itabaianinha</v>
      </c>
      <c r="B4" s="17" t="s">
        <v>2</v>
      </c>
      <c r="C4" s="17">
        <v>2</v>
      </c>
      <c r="D4" s="43" t="str">
        <f>TEXT('Matriz Itens'!D6,)</f>
        <v>Capacitação da sociedade civil em temas de controle interno e controle social e divulgação dos resultados dos trabalhos realizados por auditoria interna e externa.</v>
      </c>
      <c r="E4" s="41" t="str">
        <f>TEXT('Matriz Sub-itens'!I15,)</f>
        <v>O ente divulga os resultados dos trabalhos realizados por auditoria interna e externa.</v>
      </c>
      <c r="F4" s="78" t="s">
        <v>142</v>
      </c>
      <c r="G4" s="78" t="s">
        <v>42</v>
      </c>
      <c r="H4" s="78" t="s">
        <v>343</v>
      </c>
      <c r="I4" s="78" t="s">
        <v>323</v>
      </c>
      <c r="J4" s="158">
        <v>45043</v>
      </c>
      <c r="K4" s="78" t="s">
        <v>342</v>
      </c>
      <c r="L4" s="78"/>
    </row>
    <row r="5" spans="1:12" ht="110.25" x14ac:dyDescent="0.25">
      <c r="A5" s="13" t="str">
        <f>PainelM!$B$9</f>
        <v>Itabaianinha</v>
      </c>
      <c r="B5" s="17" t="s">
        <v>2</v>
      </c>
      <c r="C5" s="17">
        <v>2</v>
      </c>
      <c r="D5" s="44" t="str">
        <f>TEXT('Matriz Itens'!D7,)</f>
        <v>Promoção de atividades educativas sobre transparência, ética, cidadania e controle social voltadas ao público em geral e específicas ao público infanto-juvenil.</v>
      </c>
      <c r="E5" s="41" t="str">
        <f>TEXT('Matriz Sub-itens'!J14,)</f>
        <v>O ente promove atividades educativas sobre transparência, ética, cidadania e controle social voltadas ao público em geral e específicas ao público infanto-juvenil.</v>
      </c>
      <c r="F5" s="78" t="s">
        <v>142</v>
      </c>
      <c r="G5" s="78" t="s">
        <v>42</v>
      </c>
      <c r="H5" s="78" t="s">
        <v>344</v>
      </c>
      <c r="I5" s="78" t="s">
        <v>308</v>
      </c>
      <c r="J5" s="158">
        <v>45043</v>
      </c>
      <c r="K5" s="78" t="s">
        <v>342</v>
      </c>
      <c r="L5" s="78" t="s">
        <v>44</v>
      </c>
    </row>
    <row r="6" spans="1:12" ht="94.5" x14ac:dyDescent="0.25">
      <c r="A6" s="13" t="str">
        <f>PainelM!$B$9</f>
        <v>Itabaianinha</v>
      </c>
      <c r="B6" s="17" t="s">
        <v>2</v>
      </c>
      <c r="C6" s="17">
        <v>2</v>
      </c>
      <c r="D6" s="45" t="str">
        <f>TEXT('Matriz Itens'!D8,)</f>
        <v>Realização de campanhas, treinamentos e capacitações para os servidores e comunidade sobre transparência e acesso à informação.</v>
      </c>
      <c r="E6" s="42" t="str">
        <f>TEXT('Matriz Sub-itens'!K14,)</f>
        <v>O ente realiza campanhas educacionais e publicitárias, treinamentos e capacitações para os servidores e comunidade local sobre transparência e o direito de acesso à informação.</v>
      </c>
      <c r="F6" s="78" t="s">
        <v>142</v>
      </c>
      <c r="G6" s="78" t="s">
        <v>42</v>
      </c>
      <c r="H6" s="78" t="s">
        <v>345</v>
      </c>
      <c r="I6" s="78" t="s">
        <v>308</v>
      </c>
      <c r="J6" s="158">
        <v>45043</v>
      </c>
      <c r="K6" s="78" t="s">
        <v>342</v>
      </c>
      <c r="L6" s="78" t="s">
        <v>44</v>
      </c>
    </row>
  </sheetData>
  <sheetProtection algorithmName="SHA-512" hashValue="eBxohSJAgaoMJdgik1GuLE/Zl18I4/TGNKgFNB8Wh/0ulI57+b9BGYhI34jFFkUf7z8ZyNTz1bfCzrtHJUEJfA==" saltValue="SaGceiNRs3NdtfSBLYt7hw==" spinCount="100000" sheet="1" objects="1" scenarios="1"/>
  <autoFilter ref="A2:K2" xr:uid="{00000000-0009-0000-0000-00000B000000}"/>
  <mergeCells count="1">
    <mergeCell ref="G1:L1"/>
  </mergeCells>
  <conditionalFormatting sqref="H3:L6">
    <cfRule type="expression" dxfId="7" priority="1">
      <formula>$G3="Não"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0000000}">
          <x14:formula1>
            <xm:f>Menus!$B$4:$B$6</xm:f>
          </x14:formula1>
          <xm:sqref>F3:F6</xm:sqref>
        </x14:dataValidation>
        <x14:dataValidation type="list" allowBlank="1" showInputMessage="1" showErrorMessage="1" xr:uid="{00000000-0002-0000-0B00-000001000000}">
          <x14:formula1>
            <xm:f>Menus!$B$12:$B$13</xm:f>
          </x14:formula1>
          <xm:sqref>G3:G6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21"/>
  <dimension ref="A1:L8"/>
  <sheetViews>
    <sheetView showGridLines="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G5" sqref="G5"/>
    </sheetView>
  </sheetViews>
  <sheetFormatPr defaultColWidth="24.75" defaultRowHeight="15.75" x14ac:dyDescent="0.25"/>
  <cols>
    <col min="1" max="1" width="12.375" style="13" hidden="1" customWidth="1"/>
    <col min="2" max="2" width="13.25" style="17" hidden="1" customWidth="1"/>
    <col min="3" max="3" width="9" style="17" hidden="1" customWidth="1"/>
    <col min="5" max="5" width="44" customWidth="1"/>
    <col min="6" max="6" width="14.625" style="17" bestFit="1" customWidth="1"/>
    <col min="7" max="7" width="27" style="17" customWidth="1"/>
    <col min="8" max="11" width="24.75" style="17"/>
  </cols>
  <sheetData>
    <row r="1" spans="1:12" s="3" customFormat="1" ht="35.25" customHeight="1" x14ac:dyDescent="0.25">
      <c r="A1" s="33"/>
      <c r="B1" s="19"/>
      <c r="C1" s="19"/>
      <c r="E1" s="40" t="s">
        <v>51</v>
      </c>
      <c r="F1" s="19" t="s">
        <v>29</v>
      </c>
      <c r="G1" s="210" t="s">
        <v>18</v>
      </c>
      <c r="H1" s="210"/>
      <c r="I1" s="210"/>
      <c r="J1" s="210"/>
      <c r="K1" s="210"/>
      <c r="L1" s="210"/>
    </row>
    <row r="2" spans="1:12" s="13" customFormat="1" x14ac:dyDescent="0.25">
      <c r="A2" s="30" t="s">
        <v>30</v>
      </c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</row>
    <row r="3" spans="1:12" ht="47.25" x14ac:dyDescent="0.25">
      <c r="A3" s="13" t="str">
        <f>PainelM!$B$9</f>
        <v>Itabaianinha</v>
      </c>
      <c r="B3" s="17" t="s">
        <v>2</v>
      </c>
      <c r="C3" s="17">
        <v>3</v>
      </c>
      <c r="D3" s="43" t="str">
        <f>TEXT('Matriz Itens'!D9,)</f>
        <v>Funcionamento dos Conselhos de Políticas Públicas facultativos.</v>
      </c>
      <c r="E3" s="41" t="str">
        <f>TEXT('Matriz Sub-itens'!I19,)</f>
        <v>O ente mantém Conselhos de outras políticas públicas facultativos, importantes para a comunidade local.</v>
      </c>
      <c r="F3" s="78" t="s">
        <v>140</v>
      </c>
      <c r="G3" s="78" t="s">
        <v>42</v>
      </c>
      <c r="H3" s="78" t="s">
        <v>44</v>
      </c>
      <c r="I3" s="78" t="s">
        <v>44</v>
      </c>
      <c r="J3" s="78" t="s">
        <v>44</v>
      </c>
      <c r="K3" s="78" t="s">
        <v>44</v>
      </c>
      <c r="L3" s="78" t="s">
        <v>44</v>
      </c>
    </row>
    <row r="4" spans="1:12" ht="47.25" x14ac:dyDescent="0.25">
      <c r="A4" s="13" t="str">
        <f>PainelM!$B$9</f>
        <v>Itabaianinha</v>
      </c>
      <c r="B4" s="17" t="s">
        <v>2</v>
      </c>
      <c r="C4" s="17">
        <v>3</v>
      </c>
      <c r="D4" s="44" t="str">
        <f>TEXT('Matriz Itens'!D10,)</f>
        <v>Estabelecimento de uma política de comunicação com os cidadãos.</v>
      </c>
      <c r="E4" s="41" t="str">
        <f>TEXT('Matriz Sub-itens'!J19,)</f>
        <v>O ente tem uma política de comunicação com os cidadãos.</v>
      </c>
      <c r="F4" s="78" t="s">
        <v>140</v>
      </c>
      <c r="G4" s="78" t="s">
        <v>42</v>
      </c>
      <c r="H4" s="78" t="s">
        <v>44</v>
      </c>
      <c r="I4" s="78" t="s">
        <v>44</v>
      </c>
      <c r="J4" s="78" t="s">
        <v>44</v>
      </c>
      <c r="K4" s="78" t="s">
        <v>44</v>
      </c>
      <c r="L4" s="78" t="s">
        <v>44</v>
      </c>
    </row>
    <row r="5" spans="1:12" ht="63" x14ac:dyDescent="0.25">
      <c r="A5" s="13" t="str">
        <f>PainelM!$B$9</f>
        <v>Itabaianinha</v>
      </c>
      <c r="B5" s="17" t="s">
        <v>2</v>
      </c>
      <c r="C5" s="17">
        <v>3</v>
      </c>
      <c r="D5" s="45" t="str">
        <f>TEXT('Matriz Itens'!D$11,)</f>
        <v>Implantação de um Plano de Governo Aberto.</v>
      </c>
      <c r="E5" s="42" t="str">
        <f>TEXT('Matriz Sub-itens'!K19,)</f>
        <v>O ente destacou Grupo de Trabalho da sociedade civil para interlocução na elaboração, implementação e monitoramento de compromissos de Governo Aberto.</v>
      </c>
      <c r="F5" s="78" t="s">
        <v>42</v>
      </c>
      <c r="G5" s="78" t="s">
        <v>42</v>
      </c>
      <c r="H5" s="78" t="s">
        <v>346</v>
      </c>
      <c r="I5" s="78" t="s">
        <v>323</v>
      </c>
      <c r="J5" s="158">
        <v>44926</v>
      </c>
      <c r="K5" s="78" t="s">
        <v>342</v>
      </c>
      <c r="L5" s="78"/>
    </row>
    <row r="6" spans="1:12" ht="31.5" x14ac:dyDescent="0.25">
      <c r="A6" s="13" t="str">
        <f>PainelM!$B$9</f>
        <v>Itabaianinha</v>
      </c>
      <c r="B6" s="17" t="s">
        <v>2</v>
      </c>
      <c r="C6" s="17">
        <v>3</v>
      </c>
      <c r="D6" s="45" t="str">
        <f>TEXT('Matriz Itens'!D$11,)</f>
        <v>Implantação de um Plano de Governo Aberto.</v>
      </c>
      <c r="E6" s="42" t="str">
        <f>TEXT('Matriz Sub-itens'!K20,)</f>
        <v>O ente possui metodologia para co-criação de ações para Governo Aberto.</v>
      </c>
      <c r="F6" s="78" t="s">
        <v>42</v>
      </c>
      <c r="G6" s="78" t="s">
        <v>42</v>
      </c>
      <c r="H6" s="78" t="s">
        <v>346</v>
      </c>
      <c r="I6" s="78" t="s">
        <v>323</v>
      </c>
      <c r="J6" s="158">
        <v>44926</v>
      </c>
      <c r="K6" s="78" t="s">
        <v>342</v>
      </c>
      <c r="L6" s="78"/>
    </row>
    <row r="7" spans="1:12" ht="31.5" x14ac:dyDescent="0.25">
      <c r="A7" s="13" t="str">
        <f>PainelM!$B$9</f>
        <v>Itabaianinha</v>
      </c>
      <c r="B7" s="17" t="s">
        <v>2</v>
      </c>
      <c r="C7" s="17">
        <v>3</v>
      </c>
      <c r="D7" s="45" t="str">
        <f>TEXT('Matriz Itens'!D$11,)</f>
        <v>Implantação de um Plano de Governo Aberto.</v>
      </c>
      <c r="E7" s="42" t="str">
        <f>TEXT('Matriz Sub-itens'!K21,)</f>
        <v>O ente executa os compromissos assumidos no Plano de Governo Aberto.</v>
      </c>
      <c r="F7" s="78" t="s">
        <v>42</v>
      </c>
      <c r="G7" s="78" t="s">
        <v>42</v>
      </c>
      <c r="H7" s="78" t="s">
        <v>346</v>
      </c>
      <c r="I7" s="78" t="s">
        <v>323</v>
      </c>
      <c r="J7" s="158">
        <v>44926</v>
      </c>
      <c r="K7" s="78" t="s">
        <v>342</v>
      </c>
      <c r="L7" s="78"/>
    </row>
    <row r="8" spans="1:12" ht="31.5" x14ac:dyDescent="0.25">
      <c r="A8" s="13" t="str">
        <f>PainelM!$B$9</f>
        <v>Itabaianinha</v>
      </c>
      <c r="B8" s="17" t="s">
        <v>2</v>
      </c>
      <c r="C8" s="17">
        <v>3</v>
      </c>
      <c r="D8" s="45" t="str">
        <f>TEXT('Matriz Itens'!D$11,)</f>
        <v>Implantação de um Plano de Governo Aberto.</v>
      </c>
      <c r="E8" s="42" t="str">
        <f>TEXT('Matriz Sub-itens'!K22,)</f>
        <v>O ente possui metodologia de monitoramento da execução das ações para Governo Aberto.</v>
      </c>
      <c r="F8" s="78" t="s">
        <v>42</v>
      </c>
      <c r="G8" s="78" t="s">
        <v>42</v>
      </c>
      <c r="H8" s="78" t="s">
        <v>346</v>
      </c>
      <c r="I8" s="78" t="s">
        <v>323</v>
      </c>
      <c r="J8" s="158">
        <v>44926</v>
      </c>
      <c r="K8" s="78" t="s">
        <v>342</v>
      </c>
      <c r="L8" s="78"/>
    </row>
  </sheetData>
  <sheetProtection algorithmName="SHA-512" hashValue="nt4m4KWUkqFbxjoReKFyd/jYaIEg22PrcPWEXeD0hbXADv/BMAVPgl3XAUguoP4+HNqyUk1rmToowaIBZbe5ow==" saltValue="x6YWNEesfbXP1jw2kFt0LA==" spinCount="100000" sheet="1" objects="1" scenarios="1"/>
  <autoFilter ref="A2:K2" xr:uid="{00000000-0009-0000-0000-00000C000000}"/>
  <mergeCells count="1">
    <mergeCell ref="G1:L1"/>
  </mergeCells>
  <conditionalFormatting sqref="H3:L4 H5:J8 L5:L8">
    <cfRule type="expression" dxfId="6" priority="5">
      <formula>$G3="Não"</formula>
    </cfRule>
  </conditionalFormatting>
  <conditionalFormatting sqref="K5">
    <cfRule type="expression" dxfId="5" priority="4">
      <formula>$G5="Não"</formula>
    </cfRule>
  </conditionalFormatting>
  <conditionalFormatting sqref="K6">
    <cfRule type="expression" dxfId="4" priority="3">
      <formula>$G6="Não"</formula>
    </cfRule>
  </conditionalFormatting>
  <conditionalFormatting sqref="K7">
    <cfRule type="expression" dxfId="3" priority="2">
      <formula>$G7="Não"</formula>
    </cfRule>
  </conditionalFormatting>
  <conditionalFormatting sqref="K8">
    <cfRule type="expression" dxfId="2" priority="1">
      <formula>$G8="Não"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0000000}">
          <x14:formula1>
            <xm:f>Menus!$B$12:$B$13</xm:f>
          </x14:formula1>
          <xm:sqref>G3:G8</xm:sqref>
        </x14:dataValidation>
        <x14:dataValidation type="list" allowBlank="1" showInputMessage="1" showErrorMessage="1" xr:uid="{00000000-0002-0000-0C00-000001000000}">
          <x14:formula1>
            <xm:f>Menus!$B$4:$B$6</xm:f>
          </x14:formula1>
          <xm:sqref>F3:F8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22"/>
  <dimension ref="A1:Q95"/>
  <sheetViews>
    <sheetView showGridLines="0" workbookViewId="0">
      <pane xSplit="7" ySplit="2" topLeftCell="H48" activePane="bottomRight" state="frozen"/>
      <selection pane="topRight" activeCell="F1" sqref="F1"/>
      <selection pane="bottomLeft" activeCell="A3" sqref="A3"/>
      <selection pane="bottomRight" activeCell="G101" sqref="G101"/>
    </sheetView>
  </sheetViews>
  <sheetFormatPr defaultColWidth="24.75" defaultRowHeight="15.75" x14ac:dyDescent="0.25"/>
  <cols>
    <col min="1" max="1" width="8.5" style="17" customWidth="1"/>
    <col min="2" max="2" width="8.625" style="17" customWidth="1"/>
    <col min="3" max="3" width="9.25" style="13" customWidth="1"/>
    <col min="4" max="4" width="10.625" style="13" customWidth="1"/>
    <col min="5" max="5" width="6.5" style="17" customWidth="1"/>
    <col min="7" max="7" width="44" customWidth="1"/>
    <col min="8" max="8" width="13.875" style="17" customWidth="1"/>
    <col min="9" max="9" width="29.5" style="17" bestFit="1" customWidth="1"/>
    <col min="10" max="13" width="24.75" style="17"/>
    <col min="14" max="17" width="24.75" style="17" customWidth="1"/>
  </cols>
  <sheetData>
    <row r="1" spans="1:17" s="3" customFormat="1" ht="35.25" customHeight="1" x14ac:dyDescent="0.25">
      <c r="A1" s="19"/>
      <c r="B1" s="19"/>
      <c r="C1" s="33"/>
      <c r="D1" s="33"/>
      <c r="E1" s="19"/>
      <c r="G1" s="46" t="s">
        <v>52</v>
      </c>
      <c r="H1" s="19" t="s">
        <v>29</v>
      </c>
      <c r="I1" s="210" t="s">
        <v>18</v>
      </c>
      <c r="J1" s="210"/>
      <c r="K1" s="210"/>
      <c r="L1" s="210"/>
      <c r="M1" s="210"/>
      <c r="N1" s="19"/>
      <c r="O1" s="19"/>
      <c r="P1" s="19"/>
      <c r="Q1" s="19"/>
    </row>
    <row r="2" spans="1:17" s="13" customFormat="1" ht="30" x14ac:dyDescent="0.25">
      <c r="A2" s="30" t="s">
        <v>53</v>
      </c>
      <c r="B2" s="30" t="s">
        <v>54</v>
      </c>
      <c r="C2" s="30" t="s">
        <v>30</v>
      </c>
      <c r="D2" s="30" t="s">
        <v>31</v>
      </c>
      <c r="E2" s="30" t="s">
        <v>32</v>
      </c>
      <c r="F2" s="30" t="s">
        <v>33</v>
      </c>
      <c r="G2" s="30" t="s">
        <v>34</v>
      </c>
      <c r="H2" s="30" t="s">
        <v>35</v>
      </c>
      <c r="I2" s="30" t="s">
        <v>36</v>
      </c>
      <c r="J2" s="30" t="s">
        <v>37</v>
      </c>
      <c r="K2" s="30" t="s">
        <v>38</v>
      </c>
      <c r="L2" s="30" t="s">
        <v>39</v>
      </c>
      <c r="M2" s="30" t="s">
        <v>40</v>
      </c>
      <c r="N2" s="30" t="s">
        <v>41</v>
      </c>
      <c r="O2" s="30"/>
      <c r="P2" s="30"/>
      <c r="Q2" s="30"/>
    </row>
    <row r="3" spans="1:17" ht="31.5" x14ac:dyDescent="0.25">
      <c r="A3" s="17" t="str">
        <f>TEXT(PainelM!$B$10,)</f>
        <v/>
      </c>
      <c r="B3" s="17" t="str">
        <f>TEXT(PainelM!$B$8,)</f>
        <v>Sergipe (SE)</v>
      </c>
      <c r="C3" s="13" t="str">
        <f>TEXT(PainelM!$B$9,)</f>
        <v>Itabaianinha</v>
      </c>
      <c r="D3" s="13" t="s">
        <v>0</v>
      </c>
      <c r="E3" s="17">
        <v>1</v>
      </c>
      <c r="F3" s="72" t="str">
        <f>TEXT('T1'!D3,)</f>
        <v>Regulamentação local da Lei de Acesso à Informação.</v>
      </c>
      <c r="G3" s="73" t="str">
        <f>TEXT('T1'!E3,)</f>
        <v>O ente regulamentou o Serviço de Informação ao Cidadão (SIC) presencial e pela Internet (e-SIC).</v>
      </c>
      <c r="H3" s="47" t="str">
        <f>TEXT('T1'!F3,)</f>
        <v>Sim</v>
      </c>
      <c r="I3" s="47" t="str">
        <f>TEXT('T1'!G3,)</f>
        <v>Não</v>
      </c>
      <c r="J3" s="148" t="str">
        <f>TEXT('T1'!H3,)</f>
        <v/>
      </c>
      <c r="K3" s="148" t="str">
        <f>TEXT('T1'!I3,)</f>
        <v/>
      </c>
      <c r="L3" s="148" t="str">
        <f>TEXT('T1'!J3,)</f>
        <v/>
      </c>
      <c r="M3" s="148" t="str">
        <f>TEXT('T1'!K3,)</f>
        <v/>
      </c>
      <c r="N3" s="148" t="str">
        <f>TEXT('T1'!L3,)</f>
        <v/>
      </c>
      <c r="O3" s="47"/>
      <c r="P3" s="47"/>
      <c r="Q3" s="47"/>
    </row>
    <row r="4" spans="1:17" ht="63" x14ac:dyDescent="0.25">
      <c r="A4" s="17" t="str">
        <f>TEXT(PainelM!$B$10,)</f>
        <v/>
      </c>
      <c r="B4" s="17" t="str">
        <f>TEXT(PainelM!$B$8,)</f>
        <v>Sergipe (SE)</v>
      </c>
      <c r="C4" s="13" t="str">
        <f>TEXT(PainelM!$B$9,)</f>
        <v>Itabaianinha</v>
      </c>
      <c r="D4" s="13" t="s">
        <v>0</v>
      </c>
      <c r="E4" s="17">
        <v>1</v>
      </c>
      <c r="F4" s="72" t="str">
        <f>TEXT('T1'!D4,)</f>
        <v>Regulamentação local da Lei de Acesso à Informação.</v>
      </c>
      <c r="G4" s="73" t="str">
        <f>TEXT('T1'!E4,)</f>
        <v>O ente regulamentou a classificação de sigilo por autoridade ou Comissão de Reavaliação de Informações Sigilosas e a responsabilização pelo descumprimento dos regramentos estabelecidos.</v>
      </c>
      <c r="H4" s="47" t="str">
        <f>TEXT('T1'!F4,)</f>
        <v>Aprimorar</v>
      </c>
      <c r="I4" s="47" t="str">
        <f>TEXT('T1'!G4,)</f>
        <v>Sim</v>
      </c>
      <c r="J4" s="148" t="str">
        <f>TEXT('T1'!H4,)</f>
        <v>Instituir comissão de reavaliação de informações sigilosas</v>
      </c>
      <c r="K4" s="148" t="str">
        <f>TEXT('T1'!I4,)</f>
        <v>02 anos</v>
      </c>
      <c r="L4" s="148" t="str">
        <f>TEXT('T1'!J4,)</f>
        <v/>
      </c>
      <c r="M4" s="148" t="str">
        <f>TEXT('T1'!K4,)</f>
        <v>Secretária M de Administração, Débora Macedo</v>
      </c>
      <c r="N4" s="148" t="str">
        <f>TEXT('T1'!L4,)</f>
        <v>Considerar momento de pandemia</v>
      </c>
      <c r="O4" s="47"/>
      <c r="P4" s="47"/>
      <c r="Q4" s="47"/>
    </row>
    <row r="5" spans="1:17" ht="31.5" x14ac:dyDescent="0.25">
      <c r="A5" s="17" t="str">
        <f>TEXT(PainelM!$B$10,)</f>
        <v/>
      </c>
      <c r="B5" s="17" t="str">
        <f>TEXT(PainelM!$B$8,)</f>
        <v>Sergipe (SE)</v>
      </c>
      <c r="C5" s="13" t="str">
        <f>TEXT(PainelM!$B$9,)</f>
        <v>Itabaianinha</v>
      </c>
      <c r="D5" s="13" t="s">
        <v>0</v>
      </c>
      <c r="E5" s="17">
        <v>1</v>
      </c>
      <c r="F5" s="72" t="str">
        <f>TEXT('T1'!D5,)</f>
        <v>Regulamentação local da Lei de Acesso à Informação.</v>
      </c>
      <c r="G5" s="73" t="str">
        <f>TEXT('T1'!E5,)</f>
        <v>O ente regulamentou as instâncias recursais.</v>
      </c>
      <c r="H5" s="47" t="str">
        <f>TEXT('T1'!F5,)</f>
        <v>Sim</v>
      </c>
      <c r="I5" s="47" t="str">
        <f>TEXT('T1'!G5,)</f>
        <v>Não</v>
      </c>
      <c r="J5" s="148" t="str">
        <f>TEXT('T1'!H5,)</f>
        <v/>
      </c>
      <c r="K5" s="148" t="str">
        <f>TEXT('T1'!I5,)</f>
        <v/>
      </c>
      <c r="L5" s="148" t="str">
        <f>TEXT('T1'!J5,)</f>
        <v/>
      </c>
      <c r="M5" s="148" t="str">
        <f>TEXT('T1'!K5,)</f>
        <v/>
      </c>
      <c r="N5" s="148" t="str">
        <f>TEXT('T1'!L5,)</f>
        <v/>
      </c>
      <c r="O5" s="47"/>
      <c r="P5" s="47"/>
      <c r="Q5" s="47"/>
    </row>
    <row r="6" spans="1:17" ht="47.25" x14ac:dyDescent="0.25">
      <c r="A6" s="17" t="str">
        <f>TEXT(PainelM!$B$10,)</f>
        <v/>
      </c>
      <c r="B6" s="17" t="str">
        <f>TEXT(PainelM!$B$8,)</f>
        <v>Sergipe (SE)</v>
      </c>
      <c r="C6" s="13" t="str">
        <f>TEXT(PainelM!$B$9,)</f>
        <v>Itabaianinha</v>
      </c>
      <c r="D6" s="13" t="s">
        <v>0</v>
      </c>
      <c r="E6" s="17">
        <v>1</v>
      </c>
      <c r="F6" s="72" t="str">
        <f>TEXT('T1'!D6,)</f>
        <v>Regulamentação local da Lei de Acesso à Informação.</v>
      </c>
      <c r="G6" s="73" t="str">
        <f>TEXT('T1'!E6,)</f>
        <v>O ente expõe a regulamentação da Lei de Acesso à Informação – LAI, Lei n° 12.527/2011 em seu site, em local de fácil acesso.</v>
      </c>
      <c r="H6" s="47" t="str">
        <f>TEXT('T1'!F6,)</f>
        <v>Sim</v>
      </c>
      <c r="I6" s="47" t="str">
        <f>TEXT('T1'!G6,)</f>
        <v>Não</v>
      </c>
      <c r="J6" s="148" t="str">
        <f>TEXT('T1'!H6,)</f>
        <v/>
      </c>
      <c r="K6" s="148" t="str">
        <f>TEXT('T1'!I6,)</f>
        <v/>
      </c>
      <c r="L6" s="148" t="str">
        <f>TEXT('T1'!J6,)</f>
        <v/>
      </c>
      <c r="M6" s="148" t="str">
        <f>TEXT('T1'!K6,)</f>
        <v/>
      </c>
      <c r="N6" s="148" t="str">
        <f>TEXT('T1'!L6,)</f>
        <v/>
      </c>
      <c r="O6" s="47"/>
      <c r="P6" s="47"/>
      <c r="Q6" s="47"/>
    </row>
    <row r="7" spans="1:17" ht="31.5" x14ac:dyDescent="0.25">
      <c r="A7" s="17" t="str">
        <f>TEXT(PainelM!$B$10,)</f>
        <v/>
      </c>
      <c r="B7" s="17" t="str">
        <f>TEXT(PainelM!$B$8,)</f>
        <v>Sergipe (SE)</v>
      </c>
      <c r="C7" s="13" t="str">
        <f>TEXT(PainelM!$B$9,)</f>
        <v>Itabaianinha</v>
      </c>
      <c r="D7" s="13" t="s">
        <v>0</v>
      </c>
      <c r="E7" s="17">
        <v>1</v>
      </c>
      <c r="F7" s="74" t="str">
        <f>TEXT('T1'!D7,)</f>
        <v>Implementação da Lei de Acesso à Informação.</v>
      </c>
      <c r="G7" s="73" t="str">
        <f>TEXT('T1'!E7,)</f>
        <v>O ente nomeou e divulgou o nome da autoridade responsável pela implementação da LAI.</v>
      </c>
      <c r="H7" s="47" t="str">
        <f>TEXT('T1'!F7,)</f>
        <v>Sim</v>
      </c>
      <c r="I7" s="47" t="str">
        <f>TEXT('T1'!G7,)</f>
        <v>Não</v>
      </c>
      <c r="J7" s="148" t="str">
        <f>TEXT('T1'!H7,)</f>
        <v/>
      </c>
      <c r="K7" s="148" t="str">
        <f>TEXT('T1'!I7,)</f>
        <v/>
      </c>
      <c r="L7" s="148" t="str">
        <f>TEXT('T1'!J7,)</f>
        <v/>
      </c>
      <c r="M7" s="148" t="str">
        <f>TEXT('T1'!K7,)</f>
        <v/>
      </c>
      <c r="N7" s="148" t="str">
        <f>TEXT('T1'!L7,)</f>
        <v/>
      </c>
      <c r="O7" s="47"/>
      <c r="P7" s="47"/>
      <c r="Q7" s="47"/>
    </row>
    <row r="8" spans="1:17" ht="78.75" x14ac:dyDescent="0.25">
      <c r="A8" s="17" t="str">
        <f>TEXT(PainelM!$B$10,)</f>
        <v/>
      </c>
      <c r="B8" s="17" t="str">
        <f>TEXT(PainelM!$B$8,)</f>
        <v>Sergipe (SE)</v>
      </c>
      <c r="C8" s="13" t="str">
        <f>TEXT(PainelM!$B$9,)</f>
        <v>Itabaianinha</v>
      </c>
      <c r="D8" s="13" t="s">
        <v>0</v>
      </c>
      <c r="E8" s="17">
        <v>1</v>
      </c>
      <c r="F8" s="74" t="str">
        <f>TEXT('T1'!D8,)</f>
        <v>Implementação da Lei de Acesso à Informação.</v>
      </c>
      <c r="G8" s="73" t="str">
        <f>TEXT('T1'!E8,)</f>
        <v>O ente possui Sistema Eletrônico de Serviço de Informação ao Cidadão (e-SIC) e atendimento presencial com divulgação do seu endereço, telefone, horário de atendimento e colaboradores responsáveis.</v>
      </c>
      <c r="H8" s="47" t="str">
        <f>TEXT('T1'!F8,)</f>
        <v>Sim</v>
      </c>
      <c r="I8" s="47" t="str">
        <f>TEXT('T1'!G8,)</f>
        <v>Não</v>
      </c>
      <c r="J8" s="148" t="str">
        <f>TEXT('T1'!H8,)</f>
        <v/>
      </c>
      <c r="K8" s="148" t="str">
        <f>TEXT('T1'!I8,)</f>
        <v/>
      </c>
      <c r="L8" s="148" t="str">
        <f>TEXT('T1'!J8,)</f>
        <v/>
      </c>
      <c r="M8" s="148" t="str">
        <f>TEXT('T1'!K8,)</f>
        <v/>
      </c>
      <c r="N8" s="148" t="str">
        <f>TEXT('T1'!L8,)</f>
        <v/>
      </c>
      <c r="O8" s="47"/>
      <c r="P8" s="47"/>
      <c r="Q8" s="47"/>
    </row>
    <row r="9" spans="1:17" ht="31.5" x14ac:dyDescent="0.25">
      <c r="A9" s="17" t="str">
        <f>TEXT(PainelM!$B$10,)</f>
        <v/>
      </c>
      <c r="B9" s="17" t="str">
        <f>TEXT(PainelM!$B$8,)</f>
        <v>Sergipe (SE)</v>
      </c>
      <c r="C9" s="13" t="str">
        <f>TEXT(PainelM!$B$9,)</f>
        <v>Itabaianinha</v>
      </c>
      <c r="D9" s="13" t="s">
        <v>0</v>
      </c>
      <c r="E9" s="17">
        <v>1</v>
      </c>
      <c r="F9" s="74" t="str">
        <f>TEXT('T1'!D9,)</f>
        <v>Implementação da Lei de Acesso à Informação.</v>
      </c>
      <c r="G9" s="73" t="str">
        <f>TEXT('T1'!E9,)</f>
        <v>O ente possibilita o acompanhamento do pedido de acesso à informação por número de protocolo.</v>
      </c>
      <c r="H9" s="47" t="str">
        <f>TEXT('T1'!F9,)</f>
        <v>Sim</v>
      </c>
      <c r="I9" s="47" t="str">
        <f>TEXT('T1'!G9,)</f>
        <v>Não</v>
      </c>
      <c r="J9" s="148" t="str">
        <f>TEXT('T1'!H9,)</f>
        <v/>
      </c>
      <c r="K9" s="148" t="str">
        <f>TEXT('T1'!I9,)</f>
        <v/>
      </c>
      <c r="L9" s="148" t="str">
        <f>TEXT('T1'!J9,)</f>
        <v/>
      </c>
      <c r="M9" s="148" t="str">
        <f>TEXT('T1'!K9,)</f>
        <v/>
      </c>
      <c r="N9" s="148" t="str">
        <f>TEXT('T1'!L9,)</f>
        <v/>
      </c>
      <c r="O9" s="47"/>
      <c r="P9" s="47"/>
      <c r="Q9" s="47"/>
    </row>
    <row r="10" spans="1:17" ht="78.75" x14ac:dyDescent="0.25">
      <c r="A10" s="17" t="str">
        <f>TEXT(PainelM!$B$10,)</f>
        <v/>
      </c>
      <c r="B10" s="17" t="str">
        <f>TEXT(PainelM!$B$8,)</f>
        <v>Sergipe (SE)</v>
      </c>
      <c r="C10" s="13" t="str">
        <f>TEXT(PainelM!$B$9,)</f>
        <v>Itabaianinha</v>
      </c>
      <c r="D10" s="13" t="s">
        <v>0</v>
      </c>
      <c r="E10" s="17">
        <v>1</v>
      </c>
      <c r="F10" s="74" t="str">
        <f>TEXT('T1'!D10,)</f>
        <v>Implementação da Lei de Acesso à Informação.</v>
      </c>
      <c r="G10" s="73" t="str">
        <f>TEXT('T1'!E10,)</f>
        <v>O ente possibilita o registro de reclamação por omissão de resposta ao pedido de acesso à informação e promove a possibilidade efetiva de recurso à decisão sobre o acesso à informação no sistema eletrônico.</v>
      </c>
      <c r="H10" s="47" t="str">
        <f>TEXT('T1'!F10,)</f>
        <v>Sim</v>
      </c>
      <c r="I10" s="47" t="str">
        <f>TEXT('T1'!G10,)</f>
        <v>Não</v>
      </c>
      <c r="J10" s="148" t="str">
        <f>TEXT('T1'!H10,)</f>
        <v/>
      </c>
      <c r="K10" s="148" t="str">
        <f>TEXT('T1'!I10,)</f>
        <v/>
      </c>
      <c r="L10" s="148" t="str">
        <f>TEXT('T1'!J10,)</f>
        <v/>
      </c>
      <c r="M10" s="148" t="str">
        <f>TEXT('T1'!K10,)</f>
        <v/>
      </c>
      <c r="N10" s="148" t="str">
        <f>TEXT('T1'!L10,)</f>
        <v/>
      </c>
      <c r="O10" s="47"/>
      <c r="P10" s="47"/>
      <c r="Q10" s="47"/>
    </row>
    <row r="11" spans="1:17" ht="47.25" x14ac:dyDescent="0.25">
      <c r="A11" s="17" t="str">
        <f>TEXT(PainelM!$B$10,)</f>
        <v/>
      </c>
      <c r="B11" s="17" t="str">
        <f>TEXT(PainelM!$B$8,)</f>
        <v>Sergipe (SE)</v>
      </c>
      <c r="C11" s="13" t="str">
        <f>TEXT(PainelM!$B$9,)</f>
        <v>Itabaianinha</v>
      </c>
      <c r="D11" s="13" t="s">
        <v>0</v>
      </c>
      <c r="E11" s="17">
        <v>1</v>
      </c>
      <c r="F11" s="74" t="str">
        <f>TEXT('T1'!D11,)</f>
        <v>Implementação da Lei de Acesso à Informação.</v>
      </c>
      <c r="G11" s="73" t="str">
        <f>TEXT('T1'!E11,)</f>
        <v>O ente publica no site o relatório estatístico dos pedidos de acesso à informação, pelo menos com periodicidade mensal..</v>
      </c>
      <c r="H11" s="47" t="str">
        <f>TEXT('T1'!F11,)</f>
        <v>Sim</v>
      </c>
      <c r="I11" s="47" t="str">
        <f>TEXT('T1'!G11,)</f>
        <v>Não</v>
      </c>
      <c r="J11" s="148" t="str">
        <f>TEXT('T1'!H11,)</f>
        <v/>
      </c>
      <c r="K11" s="148" t="str">
        <f>TEXT('T1'!I11,)</f>
        <v/>
      </c>
      <c r="L11" s="148" t="str">
        <f>TEXT('T1'!J11,)</f>
        <v/>
      </c>
      <c r="M11" s="148" t="str">
        <f>TEXT('T1'!K11,)</f>
        <v/>
      </c>
      <c r="N11" s="148" t="str">
        <f>TEXT('T1'!L11,)</f>
        <v/>
      </c>
      <c r="O11" s="47"/>
      <c r="P11" s="47"/>
      <c r="Q11" s="47"/>
    </row>
    <row r="12" spans="1:17" ht="47.25" x14ac:dyDescent="0.25">
      <c r="A12" s="17" t="str">
        <f>TEXT(PainelM!$B$10,)</f>
        <v/>
      </c>
      <c r="B12" s="17" t="str">
        <f>TEXT(PainelM!$B$8,)</f>
        <v>Sergipe (SE)</v>
      </c>
      <c r="C12" s="13" t="str">
        <f>TEXT(PainelM!$B$9,)</f>
        <v>Itabaianinha</v>
      </c>
      <c r="D12" s="13" t="s">
        <v>0</v>
      </c>
      <c r="E12" s="17">
        <v>1</v>
      </c>
      <c r="F12" s="74" t="str">
        <f>TEXT('T1'!D12,)</f>
        <v>Implementação da Lei de Acesso à Informação.</v>
      </c>
      <c r="G12" s="73" t="str">
        <f>TEXT('T1'!E12,)</f>
        <v>O ente publica no site as respostas às perguntas mais frequentes, preservando-se a identidade do solicitante.</v>
      </c>
      <c r="H12" s="47" t="str">
        <f>TEXT('T1'!F12,)</f>
        <v>Sim</v>
      </c>
      <c r="I12" s="47" t="str">
        <f>TEXT('T1'!G12,)</f>
        <v>Não</v>
      </c>
      <c r="J12" s="148" t="str">
        <f>TEXT('T1'!H12,)</f>
        <v/>
      </c>
      <c r="K12" s="148" t="str">
        <f>TEXT('T1'!I12,)</f>
        <v/>
      </c>
      <c r="L12" s="148" t="str">
        <f>TEXT('T1'!J12,)</f>
        <v/>
      </c>
      <c r="M12" s="148" t="str">
        <f>TEXT('T1'!K12,)</f>
        <v/>
      </c>
      <c r="N12" s="148" t="str">
        <f>TEXT('T1'!L12,)</f>
        <v/>
      </c>
      <c r="O12" s="47"/>
      <c r="P12" s="47"/>
      <c r="Q12" s="47"/>
    </row>
    <row r="13" spans="1:17" ht="63" x14ac:dyDescent="0.25">
      <c r="A13" s="17" t="str">
        <f>TEXT(PainelM!$B$10,)</f>
        <v/>
      </c>
      <c r="B13" s="17" t="str">
        <f>TEXT(PainelM!$B$8,)</f>
        <v>Sergipe (SE)</v>
      </c>
      <c r="C13" s="13" t="str">
        <f>TEXT(PainelM!$B$9,)</f>
        <v>Itabaianinha</v>
      </c>
      <c r="D13" s="13" t="s">
        <v>0</v>
      </c>
      <c r="E13" s="17">
        <v>1</v>
      </c>
      <c r="F13" s="74" t="str">
        <f>TEXT('T1'!D13,)</f>
        <v>Implementação da Lei de Acesso à Informação.</v>
      </c>
      <c r="G13" s="73" t="str">
        <f>TEXT('T1'!E13,)</f>
        <v>O ente publica os pedidos de acesso à informação e respectivas respostas, preservando-se a identidade do solicitante, assim como as decisões em nível de recurso.</v>
      </c>
      <c r="H13" s="47" t="str">
        <f>TEXT('T1'!F13,)</f>
        <v>Sim</v>
      </c>
      <c r="I13" s="47" t="str">
        <f>TEXT('T1'!G13,)</f>
        <v>Não</v>
      </c>
      <c r="J13" s="148" t="str">
        <f>TEXT('T1'!H13,)</f>
        <v/>
      </c>
      <c r="K13" s="148" t="str">
        <f>TEXT('T1'!I13,)</f>
        <v/>
      </c>
      <c r="L13" s="148" t="str">
        <f>TEXT('T1'!J13,)</f>
        <v/>
      </c>
      <c r="M13" s="148" t="str">
        <f>TEXT('T1'!K13,)</f>
        <v/>
      </c>
      <c r="N13" s="148" t="str">
        <f>TEXT('T1'!L13,)</f>
        <v/>
      </c>
      <c r="O13" s="47"/>
      <c r="P13" s="47"/>
      <c r="Q13" s="47"/>
    </row>
    <row r="14" spans="1:17" ht="94.5" x14ac:dyDescent="0.25">
      <c r="A14" s="17" t="str">
        <f>TEXT(PainelM!$B$10,)</f>
        <v/>
      </c>
      <c r="B14" s="17" t="str">
        <f>TEXT(PainelM!$B$8,)</f>
        <v>Sergipe (SE)</v>
      </c>
      <c r="C14" s="13" t="str">
        <f>TEXT(PainelM!$B$9,)</f>
        <v>Itabaianinha</v>
      </c>
      <c r="D14" s="13" t="s">
        <v>0</v>
      </c>
      <c r="E14" s="17">
        <v>1</v>
      </c>
      <c r="F14" s="74" t="str">
        <f>TEXT('T1'!D14,)</f>
        <v>Implementação da Lei de Acesso à Informação.</v>
      </c>
      <c r="G14" s="73" t="str">
        <f>TEXT('T1'!E14,)</f>
        <v>O ente divulga em seu site a estrutura organizacional e competências das Unidades, titulares de cargos de direção superior, com os respectivos currículos, endereço, telefone e e-mail das Unidades, com o horário de atendimento ao público.</v>
      </c>
      <c r="H14" s="47" t="str">
        <f>TEXT('T1'!F14,)</f>
        <v>Sim</v>
      </c>
      <c r="I14" s="47" t="str">
        <f>TEXT('T1'!G14,)</f>
        <v>Não</v>
      </c>
      <c r="J14" s="148" t="str">
        <f>TEXT('T1'!H14,)</f>
        <v/>
      </c>
      <c r="K14" s="148" t="str">
        <f>TEXT('T1'!I14,)</f>
        <v/>
      </c>
      <c r="L14" s="148" t="str">
        <f>TEXT('T1'!J14,)</f>
        <v/>
      </c>
      <c r="M14" s="148" t="str">
        <f>TEXT('T1'!K14,)</f>
        <v/>
      </c>
      <c r="N14" s="148" t="str">
        <f>TEXT('T1'!L14,)</f>
        <v/>
      </c>
      <c r="O14" s="47"/>
      <c r="P14" s="47"/>
      <c r="Q14" s="47"/>
    </row>
    <row r="15" spans="1:17" ht="47.25" x14ac:dyDescent="0.25">
      <c r="A15" s="17" t="str">
        <f>TEXT(PainelM!$B$10,)</f>
        <v/>
      </c>
      <c r="B15" s="17" t="str">
        <f>TEXT(PainelM!$B$8,)</f>
        <v>Sergipe (SE)</v>
      </c>
      <c r="C15" s="13" t="str">
        <f>TEXT(PainelM!$B$9,)</f>
        <v>Itabaianinha</v>
      </c>
      <c r="D15" s="13" t="s">
        <v>0</v>
      </c>
      <c r="E15" s="17">
        <v>1</v>
      </c>
      <c r="F15" s="74" t="str">
        <f>TEXT('T1'!D15,)</f>
        <v>Implementação da Lei de Acesso à Informação.</v>
      </c>
      <c r="G15" s="73" t="str">
        <f>TEXT('T1'!E15,)</f>
        <v>O ente divulga na Internet as políticas e programas, ações e projetos de saúde, educação, assistência social e segurança, pelo menos.</v>
      </c>
      <c r="H15" s="47" t="str">
        <f>TEXT('T1'!F15,)</f>
        <v>Sim</v>
      </c>
      <c r="I15" s="47" t="str">
        <f>TEXT('T1'!G15,)</f>
        <v>Não</v>
      </c>
      <c r="J15" s="148" t="str">
        <f>TEXT('T1'!H15,)</f>
        <v/>
      </c>
      <c r="K15" s="148" t="str">
        <f>TEXT('T1'!I15,)</f>
        <v/>
      </c>
      <c r="L15" s="148" t="str">
        <f>TEXT('T1'!J15,)</f>
        <v/>
      </c>
      <c r="M15" s="148" t="str">
        <f>TEXT('T1'!K15,)</f>
        <v/>
      </c>
      <c r="N15" s="148" t="str">
        <f>TEXT('T1'!L15,)</f>
        <v/>
      </c>
      <c r="O15" s="47"/>
      <c r="P15" s="47"/>
      <c r="Q15" s="47"/>
    </row>
    <row r="16" spans="1:17" ht="63" x14ac:dyDescent="0.25">
      <c r="A16" s="17" t="str">
        <f>TEXT(PainelM!$B$10,)</f>
        <v/>
      </c>
      <c r="B16" s="17" t="str">
        <f>TEXT(PainelM!$B$8,)</f>
        <v>Sergipe (SE)</v>
      </c>
      <c r="C16" s="13" t="str">
        <f>TEXT(PainelM!$B$9,)</f>
        <v>Itabaianinha</v>
      </c>
      <c r="D16" s="13" t="s">
        <v>0</v>
      </c>
      <c r="E16" s="17">
        <v>1</v>
      </c>
      <c r="F16" s="74" t="str">
        <f>TEXT('T1'!D16,)</f>
        <v>Implementação da Lei de Acesso à Informação.</v>
      </c>
      <c r="G16" s="73" t="str">
        <f>TEXT('T1'!E16,)</f>
        <v>O ente disponibiliza em seu site os serviços oferecidos ao cidadão, relacionados às áreas de saúde, educação, assistência social e segurança, pelo menos.</v>
      </c>
      <c r="H16" s="47" t="str">
        <f>TEXT('T1'!F16,)</f>
        <v>Aprimorar</v>
      </c>
      <c r="I16" s="47" t="str">
        <f>TEXT('T1'!G16,)</f>
        <v>Sim</v>
      </c>
      <c r="J16" s="148" t="str">
        <f>TEXT('T1'!H16,)</f>
        <v>Criar uma estrutura que possibilite a disponibilização das informações sistêmica dos serviços ofertados por cada secretaria.</v>
      </c>
      <c r="K16" s="148" t="str">
        <f>TEXT('T1'!I16,)</f>
        <v>dois anos</v>
      </c>
      <c r="L16" s="148" t="str">
        <f>TEXT('T1'!J16,)</f>
        <v/>
      </c>
      <c r="M16" s="148" t="str">
        <f>TEXT('T1'!K16,)</f>
        <v>Secretário Márcio Lima</v>
      </c>
      <c r="N16" s="148" t="str">
        <f>TEXT('T1'!L16,)</f>
        <v>A secretaria de comunicação estará reunindo os secretários das pastas da saúde, educação, assistência social, SMTT e Guarda Municipal para estabelecer essa estrutura e disponibilizar no site.</v>
      </c>
      <c r="O16" s="47"/>
      <c r="P16" s="47"/>
      <c r="Q16" s="47"/>
    </row>
    <row r="17" spans="1:17" ht="78.75" x14ac:dyDescent="0.25">
      <c r="A17" s="17" t="str">
        <f>TEXT(PainelM!$B$10,)</f>
        <v/>
      </c>
      <c r="B17" s="17" t="str">
        <f>TEXT(PainelM!$B$8,)</f>
        <v>Sergipe (SE)</v>
      </c>
      <c r="C17" s="13" t="str">
        <f>TEXT(PainelM!$B$9,)</f>
        <v>Itabaianinha</v>
      </c>
      <c r="D17" s="13" t="s">
        <v>0</v>
      </c>
      <c r="E17" s="17">
        <v>1</v>
      </c>
      <c r="F17" s="74" t="str">
        <f>TEXT('T1'!D17,)</f>
        <v>Implementação da Lei de Acesso à Informação.</v>
      </c>
      <c r="G17" s="73" t="str">
        <f>TEXT('T1'!E17,)</f>
        <v>O ente realiza processo seletivo formal e transparente para seus cargos, com divulgação dos editais e resultados, inclusive para os cargos de direção e/ou cargos considerados vulneráveis à fraude e corrupção.</v>
      </c>
      <c r="H17" s="47" t="str">
        <f>TEXT('T1'!F17,)</f>
        <v>Sim</v>
      </c>
      <c r="I17" s="47" t="str">
        <f>TEXT('T1'!G17,)</f>
        <v>Não</v>
      </c>
      <c r="J17" s="148" t="str">
        <f>TEXT('T1'!H17,)</f>
        <v/>
      </c>
      <c r="K17" s="148" t="str">
        <f>TEXT('T1'!I17,)</f>
        <v/>
      </c>
      <c r="L17" s="148" t="str">
        <f>TEXT('T1'!J17,)</f>
        <v/>
      </c>
      <c r="M17" s="148" t="str">
        <f>TEXT('T1'!K17,)</f>
        <v/>
      </c>
      <c r="N17" s="148" t="str">
        <f>TEXT('T1'!L17,)</f>
        <v/>
      </c>
      <c r="O17" s="47"/>
      <c r="P17" s="47"/>
      <c r="Q17" s="47"/>
    </row>
    <row r="18" spans="1:17" ht="31.5" x14ac:dyDescent="0.25">
      <c r="A18" s="17" t="str">
        <f>TEXT(PainelM!$B$10,)</f>
        <v/>
      </c>
      <c r="B18" s="17" t="str">
        <f>TEXT(PainelM!$B$8,)</f>
        <v>Sergipe (SE)</v>
      </c>
      <c r="C18" s="13" t="str">
        <f>TEXT(PainelM!$B$9,)</f>
        <v>Itabaianinha</v>
      </c>
      <c r="D18" s="13" t="s">
        <v>0</v>
      </c>
      <c r="E18" s="17">
        <v>1</v>
      </c>
      <c r="F18" s="74" t="str">
        <f>TEXT('T1'!D18,)</f>
        <v>Implementação da Lei de Acesso à Informação.</v>
      </c>
      <c r="G18" s="73" t="str">
        <f>TEXT('T1'!E18,)</f>
        <v>O ente divulga seu Plano Diretor no site oficial.</v>
      </c>
      <c r="H18" s="47" t="str">
        <f>TEXT('T1'!F18,)</f>
        <v>Sim</v>
      </c>
      <c r="I18" s="47" t="str">
        <f>TEXT('T1'!G18,)</f>
        <v>Não</v>
      </c>
      <c r="J18" s="148" t="str">
        <f>TEXT('T1'!H18,)</f>
        <v/>
      </c>
      <c r="K18" s="148" t="str">
        <f>TEXT('T1'!I18,)</f>
        <v/>
      </c>
      <c r="L18" s="148" t="str">
        <f>TEXT('T1'!J18,)</f>
        <v/>
      </c>
      <c r="M18" s="148" t="str">
        <f>TEXT('T1'!K18,)</f>
        <v/>
      </c>
      <c r="N18" s="148" t="str">
        <f>TEXT('T1'!L18,)</f>
        <v/>
      </c>
      <c r="O18" s="47"/>
      <c r="P18" s="47"/>
      <c r="Q18" s="47"/>
    </row>
    <row r="19" spans="1:17" ht="63" x14ac:dyDescent="0.25">
      <c r="A19" s="17" t="str">
        <f>TEXT(PainelM!$B$10,)</f>
        <v/>
      </c>
      <c r="B19" s="17" t="str">
        <f>TEXT(PainelM!$B$8,)</f>
        <v>Sergipe (SE)</v>
      </c>
      <c r="C19" s="13" t="str">
        <f>TEXT(PainelM!$B$9,)</f>
        <v>Itabaianinha</v>
      </c>
      <c r="D19" s="13" t="s">
        <v>0</v>
      </c>
      <c r="E19" s="17">
        <v>1</v>
      </c>
      <c r="F19" s="74" t="str">
        <f>TEXT('T1'!D19,)</f>
        <v>Implementação da Lei de Acesso à Informação.</v>
      </c>
      <c r="G19" s="73" t="str">
        <f>TEXT('T1'!E19,)</f>
        <v>O ente publica tabela com o padrão remuneratório dos cargos e funções e tabela com os valores das diárias dentro do Estado, fora do Estado e fora do país, conforme legislação local.</v>
      </c>
      <c r="H19" s="47" t="str">
        <f>TEXT('T1'!F19,)</f>
        <v>Sim</v>
      </c>
      <c r="I19" s="47" t="str">
        <f>TEXT('T1'!G19,)</f>
        <v>Não</v>
      </c>
      <c r="J19" s="148" t="str">
        <f>TEXT('T1'!H19,)</f>
        <v/>
      </c>
      <c r="K19" s="148" t="str">
        <f>TEXT('T1'!I19,)</f>
        <v/>
      </c>
      <c r="L19" s="148" t="str">
        <f>TEXT('T1'!J19,)</f>
        <v/>
      </c>
      <c r="M19" s="148" t="str">
        <f>TEXT('T1'!K19,)</f>
        <v/>
      </c>
      <c r="N19" s="148" t="str">
        <f>TEXT('T1'!L19,)</f>
        <v/>
      </c>
      <c r="O19" s="47"/>
      <c r="P19" s="47"/>
      <c r="Q19" s="47"/>
    </row>
    <row r="20" spans="1:17" ht="78.75" x14ac:dyDescent="0.25">
      <c r="A20" s="17" t="str">
        <f>TEXT(PainelM!$B$10,)</f>
        <v/>
      </c>
      <c r="B20" s="17" t="str">
        <f>TEXT(PainelM!$B$8,)</f>
        <v>Sergipe (SE)</v>
      </c>
      <c r="C20" s="13" t="str">
        <f>TEXT(PainelM!$B$9,)</f>
        <v>Itabaianinha</v>
      </c>
      <c r="D20" s="13" t="s">
        <v>0</v>
      </c>
      <c r="E20" s="17">
        <v>1</v>
      </c>
      <c r="F20" s="76" t="str">
        <f>TEXT('T1'!D20,)</f>
        <v>Cumprimento das obrigações de transparência da Lei de Responsabilidade Fiscal.</v>
      </c>
      <c r="G20" s="75" t="str">
        <f>TEXT('T1'!E20,)</f>
        <v>O ente divulga informações como número, data, valor e objeto do empenho, liquidação e pagamento, assim como a pessoa física ou jurídica beneficiária do pagamento, com o respectivo empenho de referência.</v>
      </c>
      <c r="H20" s="47" t="str">
        <f>TEXT('T1'!F20,)</f>
        <v>Sim</v>
      </c>
      <c r="I20" s="47" t="str">
        <f>TEXT('T1'!G20,)</f>
        <v>Não</v>
      </c>
      <c r="J20" s="148" t="str">
        <f>TEXT('T1'!H20,)</f>
        <v/>
      </c>
      <c r="K20" s="148" t="str">
        <f>TEXT('T1'!I20,)</f>
        <v/>
      </c>
      <c r="L20" s="148" t="str">
        <f>TEXT('T1'!J20,)</f>
        <v/>
      </c>
      <c r="M20" s="148" t="str">
        <f>TEXT('T1'!K20,)</f>
        <v/>
      </c>
      <c r="N20" s="148" t="str">
        <f>TEXT('T1'!L20,)</f>
        <v/>
      </c>
      <c r="O20" s="47"/>
      <c r="P20" s="47"/>
      <c r="Q20" s="47"/>
    </row>
    <row r="21" spans="1:17" ht="63" x14ac:dyDescent="0.25">
      <c r="A21" s="17" t="str">
        <f>TEXT(PainelM!$B$10,)</f>
        <v/>
      </c>
      <c r="B21" s="17" t="str">
        <f>TEXT(PainelM!$B$8,)</f>
        <v>Sergipe (SE)</v>
      </c>
      <c r="C21" s="13" t="str">
        <f>TEXT(PainelM!$B$9,)</f>
        <v>Itabaianinha</v>
      </c>
      <c r="D21" s="13" t="s">
        <v>0</v>
      </c>
      <c r="E21" s="17">
        <v>1</v>
      </c>
      <c r="F21" s="76" t="str">
        <f>TEXT('T1'!D21,)</f>
        <v>Cumprimento das obrigações de transparência da Lei de Responsabilidade Fiscal.</v>
      </c>
      <c r="G21" s="75" t="str">
        <f>TEXT('T1'!E21,)</f>
        <v>O ente divulga informações como classificação orçamentária, especificando a unidade orçamentária, a função, a subfunção, a natureza da despesa e a fonte dos recursos.</v>
      </c>
      <c r="H21" s="47" t="str">
        <f>TEXT('T1'!F21,)</f>
        <v>Sim</v>
      </c>
      <c r="I21" s="47" t="str">
        <f>TEXT('T1'!G21,)</f>
        <v>Não</v>
      </c>
      <c r="J21" s="148" t="str">
        <f>TEXT('T1'!H21,)</f>
        <v/>
      </c>
      <c r="K21" s="148" t="str">
        <f>TEXT('T1'!I21,)</f>
        <v/>
      </c>
      <c r="L21" s="148" t="str">
        <f>TEXT('T1'!J21,)</f>
        <v/>
      </c>
      <c r="M21" s="148" t="str">
        <f>TEXT('T1'!K21,)</f>
        <v/>
      </c>
      <c r="N21" s="148" t="str">
        <f>TEXT('T1'!L21,)</f>
        <v/>
      </c>
      <c r="O21" s="47"/>
      <c r="P21" s="47"/>
      <c r="Q21" s="47"/>
    </row>
    <row r="22" spans="1:17" ht="78.75" x14ac:dyDescent="0.25">
      <c r="A22" s="17" t="str">
        <f>TEXT(PainelM!$B$10,)</f>
        <v/>
      </c>
      <c r="B22" s="17" t="str">
        <f>TEXT(PainelM!$B$8,)</f>
        <v>Sergipe (SE)</v>
      </c>
      <c r="C22" s="13" t="str">
        <f>TEXT(PainelM!$B$9,)</f>
        <v>Itabaianinha</v>
      </c>
      <c r="D22" s="13" t="s">
        <v>0</v>
      </c>
      <c r="E22" s="17">
        <v>1</v>
      </c>
      <c r="F22" s="76" t="str">
        <f>TEXT('T1'!D22,)</f>
        <v>Cumprimento das obrigações de transparência da Lei de Responsabilidade Fiscal.</v>
      </c>
      <c r="G22" s="75" t="str">
        <f>TEXT('T1'!E22,)</f>
        <v>O ente disponibiliza cópia integral dos convênios, termos de parcerias, acordos, ajustes ou instrumentos congêneres realizados com entidades privadas sem fins lucrativos, respectivos aditivos e relatórios finais de prestação de contas.</v>
      </c>
      <c r="H22" s="47" t="str">
        <f>TEXT('T1'!F22,)</f>
        <v>Sim</v>
      </c>
      <c r="I22" s="47" t="str">
        <f>TEXT('T1'!G22,)</f>
        <v>Não</v>
      </c>
      <c r="J22" s="148" t="str">
        <f>TEXT('T1'!H22,)</f>
        <v/>
      </c>
      <c r="K22" s="148" t="str">
        <f>TEXT('T1'!I22,)</f>
        <v/>
      </c>
      <c r="L22" s="148" t="str">
        <f>TEXT('T1'!J22,)</f>
        <v/>
      </c>
      <c r="M22" s="148" t="str">
        <f>TEXT('T1'!K22,)</f>
        <v/>
      </c>
      <c r="N22" s="148" t="str">
        <f>TEXT('T1'!L22,)</f>
        <v/>
      </c>
      <c r="O22" s="47"/>
      <c r="P22" s="47"/>
      <c r="Q22" s="47"/>
    </row>
    <row r="23" spans="1:17" ht="94.5" x14ac:dyDescent="0.25">
      <c r="A23" s="17" t="str">
        <f>TEXT(PainelM!$B$10,)</f>
        <v/>
      </c>
      <c r="B23" s="17" t="str">
        <f>TEXT(PainelM!$B$8,)</f>
        <v>Sergipe (SE)</v>
      </c>
      <c r="C23" s="13" t="str">
        <f>TEXT(PainelM!$B$9,)</f>
        <v>Itabaianinha</v>
      </c>
      <c r="D23" s="13" t="s">
        <v>0</v>
      </c>
      <c r="E23" s="17">
        <v>1</v>
      </c>
      <c r="F23" s="76" t="str">
        <f>TEXT('T1'!D23,)</f>
        <v>Cumprimento das obrigações de transparência da Lei de Responsabilidade Fiscal.</v>
      </c>
      <c r="G23" s="135" t="str">
        <f>TEXT('T1'!E23,)</f>
        <v>O ente divulga informações como a relação dos seus agentes públicos, com a indicação do cargo ou função e remuneração individualizada e nominal, e relação dos beneficiários de diárias, com período, valor das diárias pagas, motivo do afastamento e destino.</v>
      </c>
      <c r="H23" s="47" t="str">
        <f>TEXT('T1'!F23,)</f>
        <v>Sim</v>
      </c>
      <c r="I23" s="47" t="str">
        <f>TEXT('T1'!G23,)</f>
        <v>Não</v>
      </c>
      <c r="J23" s="148" t="str">
        <f>TEXT('T1'!H23,)</f>
        <v/>
      </c>
      <c r="K23" s="148" t="str">
        <f>TEXT('T1'!I23,)</f>
        <v/>
      </c>
      <c r="L23" s="148" t="str">
        <f>TEXT('T1'!J23,)</f>
        <v/>
      </c>
      <c r="M23" s="148" t="str">
        <f>TEXT('T1'!K23,)</f>
        <v/>
      </c>
      <c r="N23" s="148" t="str">
        <f>TEXT('T1'!L23,)</f>
        <v/>
      </c>
      <c r="O23" s="47"/>
      <c r="P23" s="47"/>
      <c r="Q23" s="47"/>
    </row>
    <row r="24" spans="1:17" ht="63" x14ac:dyDescent="0.25">
      <c r="A24" s="17" t="str">
        <f>TEXT(PainelM!$B$10,)</f>
        <v/>
      </c>
      <c r="B24" s="17" t="str">
        <f>TEXT(PainelM!$B$8,)</f>
        <v>Sergipe (SE)</v>
      </c>
      <c r="C24" s="13" t="str">
        <f>TEXT(PainelM!$B$9,)</f>
        <v>Itabaianinha</v>
      </c>
      <c r="D24" s="13" t="s">
        <v>0</v>
      </c>
      <c r="E24" s="17">
        <v>1</v>
      </c>
      <c r="F24" s="76" t="str">
        <f>TEXT('T1'!D24,)</f>
        <v>Cumprimento das obrigações de transparência da Lei de Responsabilidade Fiscal.</v>
      </c>
      <c r="G24" s="75" t="str">
        <f>TEXT('T1'!E24,)</f>
        <v>O ente divulga a natureza de suas receitas.</v>
      </c>
      <c r="H24" s="47" t="str">
        <f>TEXT('T1'!F24,)</f>
        <v>Sim</v>
      </c>
      <c r="I24" s="47" t="str">
        <f>TEXT('T1'!G24,)</f>
        <v>Não</v>
      </c>
      <c r="J24" s="148" t="str">
        <f>TEXT('T1'!H24,)</f>
        <v/>
      </c>
      <c r="K24" s="148" t="str">
        <f>TEXT('T1'!I24,)</f>
        <v/>
      </c>
      <c r="L24" s="148" t="str">
        <f>TEXT('T1'!J24,)</f>
        <v/>
      </c>
      <c r="M24" s="148" t="str">
        <f>TEXT('T1'!K24,)</f>
        <v/>
      </c>
      <c r="N24" s="148" t="str">
        <f>TEXT('T1'!L24,)</f>
        <v/>
      </c>
      <c r="O24" s="47"/>
      <c r="P24" s="47"/>
      <c r="Q24" s="47"/>
    </row>
    <row r="25" spans="1:17" ht="63" x14ac:dyDescent="0.25">
      <c r="A25" s="17" t="str">
        <f>TEXT(PainelM!$B$10,)</f>
        <v/>
      </c>
      <c r="B25" s="17" t="str">
        <f>TEXT(PainelM!$B$8,)</f>
        <v>Sergipe (SE)</v>
      </c>
      <c r="C25" s="13" t="str">
        <f>TEXT(PainelM!$B$9,)</f>
        <v>Itabaianinha</v>
      </c>
      <c r="D25" s="13" t="s">
        <v>0</v>
      </c>
      <c r="E25" s="17">
        <v>1</v>
      </c>
      <c r="F25" s="76" t="str">
        <f>TEXT('T1'!D25,)</f>
        <v>Cumprimento das obrigações de transparência da Lei de Responsabilidade Fiscal.</v>
      </c>
      <c r="G25" s="75" t="str">
        <f>TEXT('T1'!E25,)</f>
        <v>O ente divulga a origem de suas receitas.</v>
      </c>
      <c r="H25" s="47" t="str">
        <f>TEXT('T1'!F25,)</f>
        <v>Sim</v>
      </c>
      <c r="I25" s="47" t="str">
        <f>TEXT('T1'!G25,)</f>
        <v>Não</v>
      </c>
      <c r="J25" s="148" t="str">
        <f>TEXT('T1'!H25,)</f>
        <v/>
      </c>
      <c r="K25" s="148" t="str">
        <f>TEXT('T1'!I25,)</f>
        <v/>
      </c>
      <c r="L25" s="148" t="str">
        <f>TEXT('T1'!J25,)</f>
        <v/>
      </c>
      <c r="M25" s="148" t="str">
        <f>TEXT('T1'!K25,)</f>
        <v/>
      </c>
      <c r="N25" s="148" t="str">
        <f>TEXT('T1'!L25,)</f>
        <v/>
      </c>
      <c r="O25" s="47"/>
      <c r="P25" s="47"/>
      <c r="Q25" s="47"/>
    </row>
    <row r="26" spans="1:17" ht="63" x14ac:dyDescent="0.25">
      <c r="A26" s="17" t="str">
        <f>TEXT(PainelM!$B$10,)</f>
        <v/>
      </c>
      <c r="B26" s="17" t="str">
        <f>TEXT(PainelM!$B$8,)</f>
        <v>Sergipe (SE)</v>
      </c>
      <c r="C26" s="13" t="str">
        <f>TEXT(PainelM!$B$9,)</f>
        <v>Itabaianinha</v>
      </c>
      <c r="D26" s="13" t="s">
        <v>0</v>
      </c>
      <c r="E26" s="17">
        <v>1</v>
      </c>
      <c r="F26" s="76" t="str">
        <f>TEXT('T1'!D26,)</f>
        <v>Cumprimento das obrigações de transparência da Lei de Responsabilidade Fiscal.</v>
      </c>
      <c r="G26" s="75" t="str">
        <f>TEXT('T1'!E26,)</f>
        <v>O ente divulga previsão dos valores da receita.</v>
      </c>
      <c r="H26" s="47" t="str">
        <f>TEXT('T1'!F26,)</f>
        <v>Sim</v>
      </c>
      <c r="I26" s="47" t="str">
        <f>TEXT('T1'!G26,)</f>
        <v>Não</v>
      </c>
      <c r="J26" s="148" t="str">
        <f>TEXT('T1'!H26,)</f>
        <v/>
      </c>
      <c r="K26" s="148" t="str">
        <f>TEXT('T1'!I26,)</f>
        <v/>
      </c>
      <c r="L26" s="148" t="str">
        <f>TEXT('T1'!J26,)</f>
        <v/>
      </c>
      <c r="M26" s="148" t="str">
        <f>TEXT('T1'!K26,)</f>
        <v/>
      </c>
      <c r="N26" s="148" t="str">
        <f>TEXT('T1'!L26,)</f>
        <v/>
      </c>
      <c r="O26" s="47"/>
      <c r="P26" s="47"/>
      <c r="Q26" s="47"/>
    </row>
    <row r="27" spans="1:17" ht="63" x14ac:dyDescent="0.25">
      <c r="A27" s="17" t="str">
        <f>TEXT(PainelM!$B$10,)</f>
        <v/>
      </c>
      <c r="B27" s="17" t="str">
        <f>TEXT(PainelM!$B$8,)</f>
        <v>Sergipe (SE)</v>
      </c>
      <c r="C27" s="13" t="str">
        <f>TEXT(PainelM!$B$9,)</f>
        <v>Itabaianinha</v>
      </c>
      <c r="D27" s="13" t="s">
        <v>0</v>
      </c>
      <c r="E27" s="17">
        <v>1</v>
      </c>
      <c r="F27" s="76" t="str">
        <f>TEXT('T1'!D27,)</f>
        <v>Cumprimento das obrigações de transparência da Lei de Responsabilidade Fiscal.</v>
      </c>
      <c r="G27" s="75" t="str">
        <f>TEXT('T1'!E27,)</f>
        <v>O ente divulga os valores da arrecadação, inclusive recursos extraordinários, repasses e transferências dos estados e da União.</v>
      </c>
      <c r="H27" s="47" t="str">
        <f>TEXT('T1'!F27,)</f>
        <v>Sim</v>
      </c>
      <c r="I27" s="47" t="str">
        <f>TEXT('T1'!G27,)</f>
        <v>Não</v>
      </c>
      <c r="J27" s="148" t="str">
        <f>TEXT('T1'!H27,)</f>
        <v/>
      </c>
      <c r="K27" s="148" t="str">
        <f>TEXT('T1'!I27,)</f>
        <v/>
      </c>
      <c r="L27" s="148" t="str">
        <f>TEXT('T1'!J27,)</f>
        <v/>
      </c>
      <c r="M27" s="148" t="str">
        <f>TEXT('T1'!K27,)</f>
        <v/>
      </c>
      <c r="N27" s="148" t="str">
        <f>TEXT('T1'!L27,)</f>
        <v/>
      </c>
      <c r="O27" s="47"/>
      <c r="P27" s="47"/>
      <c r="Q27" s="47"/>
    </row>
    <row r="28" spans="1:17" ht="63" x14ac:dyDescent="0.25">
      <c r="A28" s="17" t="str">
        <f>TEXT(PainelM!$B$10,)</f>
        <v/>
      </c>
      <c r="B28" s="17" t="str">
        <f>TEXT(PainelM!$B$8,)</f>
        <v>Sergipe (SE)</v>
      </c>
      <c r="C28" s="13" t="str">
        <f>TEXT(PainelM!$B$9,)</f>
        <v>Itabaianinha</v>
      </c>
      <c r="D28" s="13" t="s">
        <v>0</v>
      </c>
      <c r="E28" s="17">
        <v>1</v>
      </c>
      <c r="F28" s="76" t="str">
        <f>TEXT('T1'!D28,)</f>
        <v>Cumprimento das obrigações de transparência da Lei de Responsabilidade Fiscal.</v>
      </c>
      <c r="G28" s="75" t="str">
        <f>TEXT('T1'!E28,)</f>
        <v>O ente disponibiliza a prestação de contas (relatório de gestão) do ano anterior e o respectivo parecer prévio.</v>
      </c>
      <c r="H28" s="47" t="str">
        <f>TEXT('T1'!F28,)</f>
        <v>Sim</v>
      </c>
      <c r="I28" s="47" t="str">
        <f>TEXT('T1'!G28,)</f>
        <v>Não</v>
      </c>
      <c r="J28" s="148" t="str">
        <f>TEXT('T1'!H28,)</f>
        <v/>
      </c>
      <c r="K28" s="148" t="str">
        <f>TEXT('T1'!I28,)</f>
        <v/>
      </c>
      <c r="L28" s="148" t="str">
        <f>TEXT('T1'!J28,)</f>
        <v/>
      </c>
      <c r="M28" s="148" t="str">
        <f>TEXT('T1'!K28,)</f>
        <v/>
      </c>
      <c r="N28" s="148" t="str">
        <f>TEXT('T1'!L28,)</f>
        <v/>
      </c>
      <c r="O28" s="47"/>
      <c r="P28" s="47"/>
      <c r="Q28" s="47"/>
    </row>
    <row r="29" spans="1:17" ht="63" x14ac:dyDescent="0.25">
      <c r="A29" s="17" t="str">
        <f>TEXT(PainelM!$B$10,)</f>
        <v/>
      </c>
      <c r="B29" s="17" t="str">
        <f>TEXT(PainelM!$B$8,)</f>
        <v>Sergipe (SE)</v>
      </c>
      <c r="C29" s="13" t="str">
        <f>TEXT(PainelM!$B$9,)</f>
        <v>Itabaianinha</v>
      </c>
      <c r="D29" s="13" t="s">
        <v>0</v>
      </c>
      <c r="E29" s="17">
        <v>1</v>
      </c>
      <c r="F29" s="76" t="str">
        <f>TEXT('T1'!D29,)</f>
        <v>Cumprimento das obrigações de transparência da Lei de Responsabilidade Fiscal.</v>
      </c>
      <c r="G29" s="75" t="str">
        <f>TEXT('T1'!E29,)</f>
        <v>O ente disponibiliza o Relatório Resumido da Execução Orçamentária (RREO) dos últimos 6 meses.</v>
      </c>
      <c r="H29" s="47" t="str">
        <f>TEXT('T1'!F29,)</f>
        <v>Sim</v>
      </c>
      <c r="I29" s="47" t="str">
        <f>TEXT('T1'!G29,)</f>
        <v>Não</v>
      </c>
      <c r="J29" s="148" t="str">
        <f>TEXT('T1'!H29,)</f>
        <v/>
      </c>
      <c r="K29" s="148" t="str">
        <f>TEXT('T1'!I29,)</f>
        <v/>
      </c>
      <c r="L29" s="148" t="str">
        <f>TEXT('T1'!J29,)</f>
        <v/>
      </c>
      <c r="M29" s="148" t="str">
        <f>TEXT('T1'!K29,)</f>
        <v/>
      </c>
      <c r="N29" s="148" t="str">
        <f>TEXT('T1'!L29,)</f>
        <v/>
      </c>
      <c r="O29" s="47"/>
      <c r="P29" s="47"/>
      <c r="Q29" s="47"/>
    </row>
    <row r="30" spans="1:17" ht="63" x14ac:dyDescent="0.25">
      <c r="A30" s="17" t="str">
        <f>TEXT(PainelM!$B$10,)</f>
        <v/>
      </c>
      <c r="B30" s="17" t="str">
        <f>TEXT(PainelM!$B$8,)</f>
        <v>Sergipe (SE)</v>
      </c>
      <c r="C30" s="13" t="str">
        <f>TEXT(PainelM!$B$9,)</f>
        <v>Itabaianinha</v>
      </c>
      <c r="D30" s="13" t="s">
        <v>0</v>
      </c>
      <c r="E30" s="17">
        <v>1</v>
      </c>
      <c r="F30" s="76" t="str">
        <f>TEXT('T1'!D30,)</f>
        <v>Cumprimento das obrigações de transparência da Lei de Responsabilidade Fiscal.</v>
      </c>
      <c r="G30" s="75" t="str">
        <f>TEXT('T1'!E30,)</f>
        <v>O ente disponibiliza o Relatório de Gestão Fiscal (RGF) dos últimos 6 meses.</v>
      </c>
      <c r="H30" s="47" t="str">
        <f>TEXT('T1'!F30,)</f>
        <v>Sim</v>
      </c>
      <c r="I30" s="47" t="str">
        <f>TEXT('T1'!G30,)</f>
        <v>Não</v>
      </c>
      <c r="J30" s="148" t="str">
        <f>TEXT('T1'!H30,)</f>
        <v/>
      </c>
      <c r="K30" s="148" t="str">
        <f>TEXT('T1'!I30,)</f>
        <v/>
      </c>
      <c r="L30" s="148" t="str">
        <f>TEXT('T1'!J30,)</f>
        <v/>
      </c>
      <c r="M30" s="148" t="str">
        <f>TEXT('T1'!K30,)</f>
        <v/>
      </c>
      <c r="N30" s="148" t="str">
        <f>TEXT('T1'!L30,)</f>
        <v/>
      </c>
      <c r="O30" s="47"/>
      <c r="P30" s="47"/>
      <c r="Q30" s="47"/>
    </row>
    <row r="31" spans="1:17" ht="78.75" x14ac:dyDescent="0.25">
      <c r="A31" s="17" t="str">
        <f>TEXT(PainelM!$B$10,)</f>
        <v/>
      </c>
      <c r="B31" s="17" t="str">
        <f>TEXT(PainelM!$B$8,)</f>
        <v>Sergipe (SE)</v>
      </c>
      <c r="C31" s="13" t="str">
        <f>TEXT(PainelM!$B$9,)</f>
        <v>Itabaianinha</v>
      </c>
      <c r="D31" s="13" t="s">
        <v>0</v>
      </c>
      <c r="E31" s="17">
        <v>1</v>
      </c>
      <c r="F31" s="76" t="str">
        <f>TEXT('T1'!D31,)</f>
        <v>Cumprimento das obrigações de transparência da Lei de Responsabilidade Fiscal.</v>
      </c>
      <c r="G31" s="75" t="str">
        <f>TEXT('T1'!E31,)</f>
        <v>O ente disponibiliza o Plano Plurianual (PPA), a Lei de Diretrizes Orçamentárias (LDO) e a Lei Orçamentária Anual (LOA) em seu site, seus objetivos estratégicos, indicadores, metas, prazos e efetividade dos resultados alcançados.</v>
      </c>
      <c r="H31" s="47" t="str">
        <f>TEXT('T1'!F31,)</f>
        <v>Sim</v>
      </c>
      <c r="I31" s="47" t="str">
        <f>TEXT('T1'!G31,)</f>
        <v>Não</v>
      </c>
      <c r="J31" s="148" t="str">
        <f>TEXT('T1'!H31,)</f>
        <v/>
      </c>
      <c r="K31" s="148" t="str">
        <f>TEXT('T1'!I31,)</f>
        <v/>
      </c>
      <c r="L31" s="148" t="str">
        <f>TEXT('T1'!J31,)</f>
        <v/>
      </c>
      <c r="M31" s="148" t="str">
        <f>TEXT('T1'!K31,)</f>
        <v/>
      </c>
      <c r="N31" s="148" t="str">
        <f>TEXT('T1'!L31,)</f>
        <v/>
      </c>
      <c r="O31" s="47"/>
      <c r="P31" s="47"/>
      <c r="Q31" s="47"/>
    </row>
    <row r="32" spans="1:17" ht="63" x14ac:dyDescent="0.25">
      <c r="A32" s="17" t="str">
        <f>TEXT(PainelM!$B$10,)</f>
        <v/>
      </c>
      <c r="B32" s="17" t="str">
        <f>TEXT(PainelM!$B$8,)</f>
        <v>Sergipe (SE)</v>
      </c>
      <c r="C32" s="13" t="str">
        <f>TEXT(PainelM!$B$9,)</f>
        <v>Itabaianinha</v>
      </c>
      <c r="D32" s="13" t="s">
        <v>0</v>
      </c>
      <c r="E32" s="17">
        <v>1</v>
      </c>
      <c r="F32" s="76" t="str">
        <f>TEXT('T1'!D32,)</f>
        <v>Cumprimento das obrigações de transparência da Lei de Responsabilidade Fiscal.</v>
      </c>
      <c r="G32" s="75" t="str">
        <f>TEXT('T1'!E32,)</f>
        <v>O ente disponibiliza na íntegra os editais de licitação em versão digital para visualização ou impressão à distância por possíveis interessados.</v>
      </c>
      <c r="H32" s="47" t="str">
        <f>TEXT('T1'!F32,)</f>
        <v>Sim</v>
      </c>
      <c r="I32" s="47" t="str">
        <f>TEXT('T1'!G32,)</f>
        <v>Não</v>
      </c>
      <c r="J32" s="148" t="str">
        <f>TEXT('T1'!H32,)</f>
        <v/>
      </c>
      <c r="K32" s="148" t="str">
        <f>TEXT('T1'!I32,)</f>
        <v/>
      </c>
      <c r="L32" s="148" t="str">
        <f>TEXT('T1'!J32,)</f>
        <v/>
      </c>
      <c r="M32" s="148" t="str">
        <f>TEXT('T1'!K32,)</f>
        <v/>
      </c>
      <c r="N32" s="148" t="str">
        <f>TEXT('T1'!L32,)</f>
        <v/>
      </c>
      <c r="O32" s="47"/>
      <c r="P32" s="47"/>
      <c r="Q32" s="47"/>
    </row>
    <row r="33" spans="1:17" ht="63" x14ac:dyDescent="0.25">
      <c r="A33" s="17" t="str">
        <f>TEXT(PainelM!$B$10,)</f>
        <v/>
      </c>
      <c r="B33" s="17" t="str">
        <f>TEXT(PainelM!$B$8,)</f>
        <v>Sergipe (SE)</v>
      </c>
      <c r="C33" s="13" t="str">
        <f>TEXT(PainelM!$B$9,)</f>
        <v>Itabaianinha</v>
      </c>
      <c r="D33" s="13" t="s">
        <v>0</v>
      </c>
      <c r="E33" s="17">
        <v>1</v>
      </c>
      <c r="F33" s="76" t="str">
        <f>TEXT('T1'!D33,)</f>
        <v>Cumprimento das obrigações de transparência da Lei de Responsabilidade Fiscal.</v>
      </c>
      <c r="G33" s="75" t="str">
        <f>TEXT('T1'!E33,)</f>
        <v>O ente divulga na Internet as atas da comissão de licitação, incluindo os resultados.</v>
      </c>
      <c r="H33" s="47" t="str">
        <f>TEXT('T1'!F33,)</f>
        <v>Sim</v>
      </c>
      <c r="I33" s="47" t="str">
        <f>TEXT('T1'!G33,)</f>
        <v>Não</v>
      </c>
      <c r="J33" s="148" t="str">
        <f>TEXT('T1'!H33,)</f>
        <v/>
      </c>
      <c r="K33" s="148" t="str">
        <f>TEXT('T1'!I33,)</f>
        <v/>
      </c>
      <c r="L33" s="148" t="str">
        <f>TEXT('T1'!J33,)</f>
        <v/>
      </c>
      <c r="M33" s="148" t="str">
        <f>TEXT('T1'!K33,)</f>
        <v/>
      </c>
      <c r="N33" s="148" t="str">
        <f>TEXT('T1'!L33,)</f>
        <v/>
      </c>
      <c r="O33" s="47"/>
      <c r="P33" s="47"/>
      <c r="Q33" s="47"/>
    </row>
    <row r="34" spans="1:17" ht="63" x14ac:dyDescent="0.25">
      <c r="A34" s="17" t="str">
        <f>TEXT(PainelM!$B$10,)</f>
        <v/>
      </c>
      <c r="B34" s="17" t="str">
        <f>TEXT(PainelM!$B$8,)</f>
        <v>Sergipe (SE)</v>
      </c>
      <c r="C34" s="13" t="str">
        <f>TEXT(PainelM!$B$9,)</f>
        <v>Itabaianinha</v>
      </c>
      <c r="D34" s="13" t="s">
        <v>0</v>
      </c>
      <c r="E34" s="17">
        <v>1</v>
      </c>
      <c r="F34" s="76" t="str">
        <f>TEXT('T1'!D34,)</f>
        <v>Cumprimento das obrigações de transparência da Lei de Responsabilidade Fiscal.</v>
      </c>
      <c r="G34" s="75" t="str">
        <f>TEXT('T1'!E34,)</f>
        <v>O ente divulga informações atualizadas sobre seus editais (número, ano, modalidade, objeto e situação) e processos licitatórios (incluindo dispensa e inexigibilidade).</v>
      </c>
      <c r="H34" s="47" t="str">
        <f>TEXT('T1'!F34,)</f>
        <v>Sim</v>
      </c>
      <c r="I34" s="47" t="str">
        <f>TEXT('T1'!G34,)</f>
        <v>Não</v>
      </c>
      <c r="J34" s="148" t="str">
        <f>TEXT('T1'!H34,)</f>
        <v/>
      </c>
      <c r="K34" s="148" t="str">
        <f>TEXT('T1'!I34,)</f>
        <v/>
      </c>
      <c r="L34" s="148" t="str">
        <f>TEXT('T1'!J34,)</f>
        <v/>
      </c>
      <c r="M34" s="148" t="str">
        <f>TEXT('T1'!K34,)</f>
        <v/>
      </c>
      <c r="N34" s="148" t="str">
        <f>TEXT('T1'!L34,)</f>
        <v/>
      </c>
      <c r="O34" s="47"/>
      <c r="P34" s="47"/>
      <c r="Q34" s="47"/>
    </row>
    <row r="35" spans="1:17" ht="63" x14ac:dyDescent="0.25">
      <c r="A35" s="17" t="str">
        <f>TEXT(PainelM!$B$10,)</f>
        <v/>
      </c>
      <c r="B35" s="17" t="str">
        <f>TEXT(PainelM!$B$8,)</f>
        <v>Sergipe (SE)</v>
      </c>
      <c r="C35" s="13" t="str">
        <f>TEXT(PainelM!$B$9,)</f>
        <v>Itabaianinha</v>
      </c>
      <c r="D35" s="13" t="s">
        <v>0</v>
      </c>
      <c r="E35" s="17">
        <v>1</v>
      </c>
      <c r="F35" s="76" t="str">
        <f>TEXT('T1'!D35,)</f>
        <v>Cumprimento das obrigações de transparência da Lei de Responsabilidade Fiscal.</v>
      </c>
      <c r="G35" s="75" t="str">
        <f>TEXT('T1'!E35,)</f>
        <v>O ente divulga informações atualizadas sobre os contratos firmados, incluindo número, ano, valor, objeto, favorecido, vigência, licitação de origem e conteúdo integral do documento.</v>
      </c>
      <c r="H35" s="47" t="str">
        <f>TEXT('T1'!F35,)</f>
        <v>Sim</v>
      </c>
      <c r="I35" s="47" t="str">
        <f>TEXT('T1'!G35,)</f>
        <v>Não</v>
      </c>
      <c r="J35" s="148" t="str">
        <f>TEXT('T1'!H35,)</f>
        <v/>
      </c>
      <c r="K35" s="148" t="str">
        <f>TEXT('T1'!I35,)</f>
        <v/>
      </c>
      <c r="L35" s="148" t="str">
        <f>TEXT('T1'!J35,)</f>
        <v/>
      </c>
      <c r="M35" s="148" t="str">
        <f>TEXT('T1'!K35,)</f>
        <v/>
      </c>
      <c r="N35" s="148" t="str">
        <f>TEXT('T1'!L35,)</f>
        <v/>
      </c>
      <c r="O35" s="47"/>
      <c r="P35" s="47"/>
      <c r="Q35" s="47"/>
    </row>
    <row r="36" spans="1:17" ht="63" x14ac:dyDescent="0.25">
      <c r="A36" s="17" t="str">
        <f>TEXT(PainelM!$B$10,)</f>
        <v/>
      </c>
      <c r="B36" s="17" t="str">
        <f>TEXT(PainelM!$B$8,)</f>
        <v>Sergipe (SE)</v>
      </c>
      <c r="C36" s="13" t="str">
        <f>TEXT(PainelM!$B$9,)</f>
        <v>Itabaianinha</v>
      </c>
      <c r="D36" s="13" t="s">
        <v>0</v>
      </c>
      <c r="E36" s="17">
        <v>1</v>
      </c>
      <c r="F36" s="76" t="str">
        <f>TEXT('T1'!D36,)</f>
        <v>Cumprimento das obrigações de transparência da Lei de Responsabilidade Fiscal.</v>
      </c>
      <c r="G36" s="75" t="str">
        <f>TEXT('T1'!E36,)</f>
        <v>O ente divulga relatórios em formato de dados abertos sobre acompanhamento de programas, obras, gestão fiscal, receitas e despesas em formato aberto.</v>
      </c>
      <c r="H36" s="47" t="str">
        <f>TEXT('T1'!F36,)</f>
        <v>Aprimorar</v>
      </c>
      <c r="I36" s="47" t="str">
        <f>TEXT('T1'!G36,)</f>
        <v>Não</v>
      </c>
      <c r="J36" s="148" t="str">
        <f>TEXT('T1'!H36,)</f>
        <v>IMPLANTAR NO PORTAL DA TRANSPARÊNCIA UM PROGRAMA PARA MONITORAMENTO DAS OBRAS EM EXECUÇÃO NO MUNICÍPIO. AS DEMAIS INFORMAÇÕES JÁ ESTÃO DISPONÍVEIS.</v>
      </c>
      <c r="K36" s="148" t="str">
        <f>TEXT('T1'!I36,)</f>
        <v>DOIS ANOS</v>
      </c>
      <c r="L36" s="148" t="str">
        <f>TEXT('T1'!J36,)</f>
        <v/>
      </c>
      <c r="M36" s="148" t="str">
        <f>TEXT('T1'!K36,)</f>
        <v>SECRETÁRIO DE OBRAS RODRIGO SOARES</v>
      </c>
      <c r="N36" s="148" t="str">
        <f>TEXT('T1'!L36,)</f>
        <v/>
      </c>
      <c r="O36" s="47"/>
      <c r="P36" s="47"/>
      <c r="Q36" s="47"/>
    </row>
    <row r="37" spans="1:17" ht="47.25" x14ac:dyDescent="0.25">
      <c r="A37" s="17" t="str">
        <f>TEXT(PainelM!$B$10,)</f>
        <v/>
      </c>
      <c r="B37" s="17" t="str">
        <f>TEXT(PainelM!$B$8,)</f>
        <v>Sergipe (SE)</v>
      </c>
      <c r="C37" s="13" t="str">
        <f>TEXT(PainelM!$B$9,)</f>
        <v>Itabaianinha</v>
      </c>
      <c r="D37" s="13" t="s">
        <v>0</v>
      </c>
      <c r="E37" s="17">
        <v>2</v>
      </c>
      <c r="F37" s="1" t="str">
        <f>TEXT('T2'!D3,)</f>
        <v>Divulgação da agenda de trabalho, reuniões e viagens das autoridades.</v>
      </c>
      <c r="G37" s="31" t="str">
        <f>TEXT('T2'!E3,)</f>
        <v>O ente possui regulamentação da divulgação das agendas diárias das autoridades.</v>
      </c>
      <c r="H37" s="47" t="str">
        <f>TEXT('T2'!F3,)</f>
        <v>Não</v>
      </c>
      <c r="I37" s="47" t="str">
        <f>TEXT('T2'!G3,)</f>
        <v>Não</v>
      </c>
      <c r="J37" s="148" t="str">
        <f>TEXT('T2'!H3,)</f>
        <v xml:space="preserve"> </v>
      </c>
      <c r="K37" s="148" t="str">
        <f>TEXT('T2'!I3,)</f>
        <v xml:space="preserve"> </v>
      </c>
      <c r="L37" s="148" t="str">
        <f>TEXT('T2'!J3,)</f>
        <v xml:space="preserve"> </v>
      </c>
      <c r="M37" s="148" t="str">
        <f>TEXT('T2'!K3,)</f>
        <v xml:space="preserve"> </v>
      </c>
      <c r="N37" s="148" t="str">
        <f>TEXT('T2'!L3,)</f>
        <v xml:space="preserve"> </v>
      </c>
      <c r="O37" s="47"/>
      <c r="P37" s="47"/>
      <c r="Q37" s="47"/>
    </row>
    <row r="38" spans="1:17" ht="63" x14ac:dyDescent="0.25">
      <c r="A38" s="17" t="str">
        <f>TEXT(PainelM!$B$10,)</f>
        <v/>
      </c>
      <c r="B38" s="17" t="str">
        <f>TEXT(PainelM!$B$8,)</f>
        <v>Sergipe (SE)</v>
      </c>
      <c r="C38" s="13" t="str">
        <f>TEXT(PainelM!$B$9,)</f>
        <v>Itabaianinha</v>
      </c>
      <c r="D38" s="13" t="s">
        <v>0</v>
      </c>
      <c r="E38" s="17">
        <v>2</v>
      </c>
      <c r="F38" s="1" t="str">
        <f>TEXT('T2'!D4,)</f>
        <v>Divulgação da agenda de trabalho, reuniões e viagens das autoridades.</v>
      </c>
      <c r="G38" s="31" t="str">
        <f>TEXT('T2'!E4,)</f>
        <v>O ente divulga em seu site a agenda de trabalho, reuniões, viagens e eventos das autoridades de primeiro e segundo escalões, com a indicação do seu objeto, horário, local e participantes.</v>
      </c>
      <c r="H38" s="47" t="str">
        <f>TEXT('T2'!F4,)</f>
        <v>Não</v>
      </c>
      <c r="I38" s="47" t="str">
        <f>TEXT('T2'!G4,)</f>
        <v>Não</v>
      </c>
      <c r="J38" s="148" t="str">
        <f>TEXT('T2'!H4,)</f>
        <v xml:space="preserve"> </v>
      </c>
      <c r="K38" s="148" t="str">
        <f>TEXT('T2'!I4,)</f>
        <v xml:space="preserve"> </v>
      </c>
      <c r="L38" s="148" t="str">
        <f>TEXT('T2'!J4,)</f>
        <v xml:space="preserve"> </v>
      </c>
      <c r="M38" s="148" t="str">
        <f>TEXT('T2'!K4,)</f>
        <v xml:space="preserve"> </v>
      </c>
      <c r="N38" s="148" t="str">
        <f>TEXT('T2'!L4,)</f>
        <v xml:space="preserve"> </v>
      </c>
      <c r="O38" s="47"/>
      <c r="P38" s="47"/>
      <c r="Q38" s="47"/>
    </row>
    <row r="39" spans="1:17" ht="78.75" x14ac:dyDescent="0.25">
      <c r="A39" s="17" t="str">
        <f>TEXT(PainelM!$B$10,)</f>
        <v/>
      </c>
      <c r="B39" s="17" t="str">
        <f>TEXT(PainelM!$B$8,)</f>
        <v>Sergipe (SE)</v>
      </c>
      <c r="C39" s="13" t="str">
        <f>TEXT(PainelM!$B$9,)</f>
        <v>Itabaianinha</v>
      </c>
      <c r="D39" s="13" t="s">
        <v>0</v>
      </c>
      <c r="E39" s="17">
        <v>2</v>
      </c>
      <c r="F39" s="28" t="str">
        <f>TEXT('T2'!D5,)</f>
        <v>Divulgação de informações patrimoniais e acompanhamento online das obras (execução, valores e situação atual).</v>
      </c>
      <c r="G39" s="31" t="str">
        <f>TEXT('T2'!E5,)</f>
        <v>O ente divulga em seu site informações sobre administração do patrimônio público, incluindo dados sobre imóveis, veículos e bens.</v>
      </c>
      <c r="H39" s="47" t="str">
        <f>TEXT('T2'!F5,)</f>
        <v>Aprimorar</v>
      </c>
      <c r="I39" s="47" t="str">
        <f>TEXT('T2'!G5,)</f>
        <v>Não</v>
      </c>
      <c r="J39" s="148" t="str">
        <f>TEXT('T2'!H5,)</f>
        <v>IMPLANTAR NO PORTAL DA TRANSPARÊNCIA UM PROGRAMA PARA MONITORAMENTO DAS OBRAS EM EXECUÇÃO NO MUNICÍPIO.</v>
      </c>
      <c r="K39" s="148" t="str">
        <f>TEXT('T2'!I5,)</f>
        <v>2 ANOS</v>
      </c>
      <c r="L39" s="148" t="str">
        <f>TEXT('T2'!J5,)</f>
        <v/>
      </c>
      <c r="M39" s="148" t="str">
        <f>TEXT('T2'!K5,)</f>
        <v>SECRETÁRIO MUN DE OBRAS RODRIGO SOARES</v>
      </c>
      <c r="N39" s="148" t="str">
        <f>TEXT('T2'!L5,)</f>
        <v xml:space="preserve"> </v>
      </c>
      <c r="O39" s="47"/>
      <c r="P39" s="47"/>
      <c r="Q39" s="47"/>
    </row>
    <row r="40" spans="1:17" ht="78.75" x14ac:dyDescent="0.25">
      <c r="A40" s="17" t="str">
        <f>TEXT(PainelM!$B$10,)</f>
        <v/>
      </c>
      <c r="B40" s="17" t="str">
        <f>TEXT(PainelM!$B$8,)</f>
        <v>Sergipe (SE)</v>
      </c>
      <c r="C40" s="13" t="str">
        <f>TEXT(PainelM!$B$9,)</f>
        <v>Itabaianinha</v>
      </c>
      <c r="D40" s="13" t="s">
        <v>0</v>
      </c>
      <c r="E40" s="17">
        <v>2</v>
      </c>
      <c r="F40" s="28" t="str">
        <f>TEXT('T2'!D6,)</f>
        <v>Divulgação de informações patrimoniais e acompanhamento online das obras (execução, valores e situação atual).</v>
      </c>
      <c r="G40" s="31" t="str">
        <f>TEXT('T2'!E6,)</f>
        <v>O ente permite e promove o acompanhamento de obras (objeto, valor total, empresa contratada, data de início, prazo de execução, valor total já pago ou percentual de execução financeira e situação atual da obra).</v>
      </c>
      <c r="H40" s="47" t="str">
        <f>TEXT('T2'!F6,)</f>
        <v>Aprimorar</v>
      </c>
      <c r="I40" s="47" t="str">
        <f>TEXT('T2'!G6,)</f>
        <v>Não</v>
      </c>
      <c r="J40" s="148" t="str">
        <f>TEXT('T2'!H6,)</f>
        <v>AS INFORMAÇÕES FINANCEIRAS SÃO INSERIDAS NO ENTANTO AINDA NECESSITAMOS INFORMAR SOBRE O PERCENTUAL DE EXECUÇÃO FINANCEIRA E SITUAÇÃO ATUAL DA OBRA. COM O PROGRAMA SERÁ POSSÍVEL PROMOVER ESSA POSSIBILIDADE.</v>
      </c>
      <c r="K40" s="148" t="str">
        <f>TEXT('T2'!I6,)</f>
        <v>2 ANOS</v>
      </c>
      <c r="L40" s="148" t="str">
        <f>TEXT('T2'!J6,)</f>
        <v/>
      </c>
      <c r="M40" s="148" t="str">
        <f>TEXT('T2'!K6,)</f>
        <v>SECRETÁRIO MUN DE OBRAS RODRIGO SOARES</v>
      </c>
      <c r="N40" s="148" t="str">
        <f>TEXT('T2'!L6,)</f>
        <v xml:space="preserve"> </v>
      </c>
      <c r="O40" s="47"/>
      <c r="P40" s="47"/>
      <c r="Q40" s="47"/>
    </row>
    <row r="41" spans="1:17" ht="78.75" x14ac:dyDescent="0.25">
      <c r="A41" s="17" t="str">
        <f>TEXT(PainelM!$B$10,)</f>
        <v/>
      </c>
      <c r="B41" s="17" t="str">
        <f>TEXT(PainelM!$B$8,)</f>
        <v>Sergipe (SE)</v>
      </c>
      <c r="C41" s="13" t="str">
        <f>TEXT(PainelM!$B$9,)</f>
        <v>Itabaianinha</v>
      </c>
      <c r="D41" s="13" t="s">
        <v>0</v>
      </c>
      <c r="E41" s="17">
        <v>2</v>
      </c>
      <c r="F41" s="29" t="str">
        <f>TEXT('T2'!D7,)</f>
        <v>Avaliação periódica sobre transparência, feita pela autoridade responsável pela Lei de Acesso à Informação.</v>
      </c>
      <c r="G41" s="31" t="str">
        <f>TEXT('T2'!E7,)</f>
        <v>O ente publica periodicamente a avaliação interna sobre a transparência, feita pela autoridade responsável pela Lei de Acesso à Informação.</v>
      </c>
      <c r="H41" s="47" t="str">
        <f>TEXT('T2'!F7,)</f>
        <v>Aprimorar</v>
      </c>
      <c r="I41" s="47" t="str">
        <f>TEXT('T2'!G7,)</f>
        <v>Não</v>
      </c>
      <c r="J41" s="148" t="str">
        <f>TEXT('T2'!H7,)</f>
        <v>PUBLICAR A AVALIAÇÃO QUE O CONTROLE INTERNO FAZ SOBRE O PORTAL DA TRANSPARÊNCIA SEGUINDO COMO PARÂMETRO A ORIENTAÇÃO TÉCNICA Nº 001/2019 DO TRIBUNAL DE CONTAS DE SERGIPE</v>
      </c>
      <c r="K41" s="148" t="str">
        <f>TEXT('T2'!I7,)</f>
        <v>BIMESTRALMENTE</v>
      </c>
      <c r="L41" s="148" t="str">
        <f>TEXT('T2'!J7,)</f>
        <v/>
      </c>
      <c r="M41" s="148" t="str">
        <f>TEXT('T2'!K7,)</f>
        <v>SECRETÁRIA DE CONTROLE INTERNO FERNANDA DO N SANTANA</v>
      </c>
      <c r="N41" s="148" t="str">
        <f>TEXT('T2'!L7,)</f>
        <v xml:space="preserve"> </v>
      </c>
      <c r="O41" s="47"/>
      <c r="P41" s="47"/>
      <c r="Q41" s="47"/>
    </row>
    <row r="42" spans="1:17" ht="94.5" x14ac:dyDescent="0.25">
      <c r="A42" s="17" t="str">
        <f>TEXT(PainelM!$B$10,)</f>
        <v/>
      </c>
      <c r="B42" s="17" t="str">
        <f>TEXT(PainelM!$B$8,)</f>
        <v>Sergipe (SE)</v>
      </c>
      <c r="C42" s="13" t="str">
        <f>TEXT(PainelM!$B$9,)</f>
        <v>Itabaianinha</v>
      </c>
      <c r="D42" s="13" t="s">
        <v>0</v>
      </c>
      <c r="E42" s="17">
        <v>3</v>
      </c>
      <c r="F42" s="1" t="str">
        <f>TEXT('T3'!D3,)</f>
        <v>Conscientização das partes envolvidas sobre transparência e acesso à informação.</v>
      </c>
      <c r="G42" s="31" t="str">
        <f>TEXT('T3'!E3,)</f>
        <v>O ente inclui em suas capacitações e comunicações, ação de conscientização de seus colaboradores e partes interessadas sobre a natureza pública de suas informações, esclarecendo as exceções de restrição de acesso formalmente estabelecida.</v>
      </c>
      <c r="H42" s="47" t="str">
        <f>TEXT('T3'!F3,)</f>
        <v>Sim</v>
      </c>
      <c r="I42" s="47" t="str">
        <f>TEXT('T3'!G3,)</f>
        <v>Não</v>
      </c>
      <c r="J42" s="148" t="str">
        <f>TEXT('T3'!H3,)</f>
        <v xml:space="preserve"> </v>
      </c>
      <c r="K42" s="148" t="str">
        <f>TEXT('T3'!I3,)</f>
        <v xml:space="preserve"> </v>
      </c>
      <c r="L42" s="148" t="str">
        <f>TEXT('T3'!J3,)</f>
        <v xml:space="preserve"> </v>
      </c>
      <c r="M42" s="148" t="str">
        <f>TEXT('T3'!K3,)</f>
        <v xml:space="preserve"> </v>
      </c>
      <c r="N42" s="148" t="str">
        <f>TEXT('T3'!L3,)</f>
        <v xml:space="preserve"> </v>
      </c>
      <c r="O42" s="47"/>
      <c r="P42" s="47"/>
      <c r="Q42" s="47"/>
    </row>
    <row r="43" spans="1:17" ht="31.5" x14ac:dyDescent="0.25">
      <c r="A43" s="17" t="str">
        <f>TEXT(PainelM!$B$10,)</f>
        <v/>
      </c>
      <c r="B43" s="17" t="str">
        <f>TEXT(PainelM!$B$8,)</f>
        <v>Sergipe (SE)</v>
      </c>
      <c r="C43" s="13" t="str">
        <f>TEXT(PainelM!$B$9,)</f>
        <v>Itabaianinha</v>
      </c>
      <c r="D43" s="13" t="s">
        <v>0</v>
      </c>
      <c r="E43" s="17">
        <v>3</v>
      </c>
      <c r="F43" s="28" t="str">
        <f>TEXT('T3'!D4,)</f>
        <v>Regulamentação da Política de Dados Abertos.</v>
      </c>
      <c r="G43" s="31" t="str">
        <f>TEXT('T3'!E4,)</f>
        <v>O ente regulamentou sua Política de Dados Abertos.</v>
      </c>
      <c r="H43" s="47" t="str">
        <f>TEXT('T3'!F4,)</f>
        <v>Aprimorar</v>
      </c>
      <c r="I43" s="47" t="str">
        <f>TEXT('T3'!G4,)</f>
        <v>Não</v>
      </c>
      <c r="J43" s="148" t="str">
        <f>TEXT('T3'!H4,)</f>
        <v>Ver possibilidade de implatar o Plano de Dados Abertos</v>
      </c>
      <c r="K43" s="148" t="str">
        <f>TEXT('T3'!I4,)</f>
        <v>dois anos</v>
      </c>
      <c r="L43" s="148" t="str">
        <f>TEXT('T3'!J4,)</f>
        <v/>
      </c>
      <c r="M43" s="148" t="str">
        <f>TEXT('T3'!K4,)</f>
        <v>Secretária de Controle Interno e Secretário de Comunicação</v>
      </c>
      <c r="N43" s="148" t="str">
        <f>TEXT('T3'!L4,)</f>
        <v xml:space="preserve"> </v>
      </c>
      <c r="O43" s="47"/>
      <c r="P43" s="47"/>
      <c r="Q43" s="47"/>
    </row>
    <row r="44" spans="1:17" ht="31.5" x14ac:dyDescent="0.25">
      <c r="A44" s="17" t="str">
        <f>TEXT(PainelM!$B$10,)</f>
        <v/>
      </c>
      <c r="B44" s="17" t="str">
        <f>TEXT(PainelM!$B$8,)</f>
        <v>Sergipe (SE)</v>
      </c>
      <c r="C44" s="13" t="str">
        <f>TEXT(PainelM!$B$9,)</f>
        <v>Itabaianinha</v>
      </c>
      <c r="D44" s="13" t="s">
        <v>0</v>
      </c>
      <c r="E44" s="17">
        <v>3</v>
      </c>
      <c r="F44" s="28" t="str">
        <f>TEXT('T3'!D5,)</f>
        <v>Regulamentação da Política de Dados Abertos.</v>
      </c>
      <c r="G44" s="31" t="str">
        <f>TEXT('T3'!E5,)</f>
        <v>O ente estabeleceu Plano de Dados Abertos.</v>
      </c>
      <c r="H44" s="47" t="str">
        <f>TEXT('T3'!F5,)</f>
        <v>Não</v>
      </c>
      <c r="I44" s="47" t="str">
        <f>TEXT('T3'!G5,)</f>
        <v>Não</v>
      </c>
      <c r="J44" s="148" t="str">
        <f>TEXT('T3'!H5,)</f>
        <v>Ver possibilidade de implatar o Plano de Dados Abertos para elaboração do plano</v>
      </c>
      <c r="K44" s="148" t="str">
        <f>TEXT('T3'!I5,)</f>
        <v>dois anos</v>
      </c>
      <c r="L44" s="148" t="str">
        <f>TEXT('T3'!J5,)</f>
        <v/>
      </c>
      <c r="M44" s="148" t="str">
        <f>TEXT('T3'!K5,)</f>
        <v>Secretária de Controle Interno e Secretário de Comunicação</v>
      </c>
      <c r="N44" s="148" t="str">
        <f>TEXT('T3'!L5,)</f>
        <v xml:space="preserve"> </v>
      </c>
      <c r="O44" s="47"/>
      <c r="P44" s="47"/>
      <c r="Q44" s="47"/>
    </row>
    <row r="45" spans="1:17" ht="31.5" x14ac:dyDescent="0.25">
      <c r="A45" s="17" t="str">
        <f>TEXT(PainelM!$B$10,)</f>
        <v/>
      </c>
      <c r="B45" s="17" t="str">
        <f>TEXT(PainelM!$B$8,)</f>
        <v>Sergipe (SE)</v>
      </c>
      <c r="C45" s="13" t="str">
        <f>TEXT(PainelM!$B$9,)</f>
        <v>Itabaianinha</v>
      </c>
      <c r="D45" s="13" t="s">
        <v>0</v>
      </c>
      <c r="E45" s="17">
        <v>3</v>
      </c>
      <c r="F45" s="28" t="str">
        <f>TEXT('T3'!D6,)</f>
        <v>Regulamentação da Política de Dados Abertos.</v>
      </c>
      <c r="G45" s="31" t="str">
        <f>TEXT('T3'!E6,)</f>
        <v>O ente divulgou seu catálogo de dados abertos.</v>
      </c>
      <c r="H45" s="47" t="str">
        <f>TEXT('T3'!F6,)</f>
        <v>Não</v>
      </c>
      <c r="I45" s="47" t="str">
        <f>TEXT('T3'!G6,)</f>
        <v>Não</v>
      </c>
      <c r="J45" s="148" t="str">
        <f>TEXT('T3'!H6,)</f>
        <v>Ver possibilidade de implatar o Plano de Dados Abertos para divulgar o catálogo</v>
      </c>
      <c r="K45" s="148" t="str">
        <f>TEXT('T3'!I6,)</f>
        <v>dois anos</v>
      </c>
      <c r="L45" s="148" t="str">
        <f>TEXT('T3'!J6,)</f>
        <v/>
      </c>
      <c r="M45" s="148" t="str">
        <f>TEXT('T3'!K6,)</f>
        <v>Secretária de Controle Interno e Secretário de Comunicação</v>
      </c>
      <c r="N45" s="148" t="str">
        <f>TEXT('T3'!L6,)</f>
        <v xml:space="preserve"> </v>
      </c>
      <c r="O45" s="47"/>
      <c r="P45" s="47"/>
      <c r="Q45" s="47"/>
    </row>
    <row r="46" spans="1:17" ht="63" x14ac:dyDescent="0.25">
      <c r="A46" s="17" t="str">
        <f>TEXT(PainelM!$B$10,)</f>
        <v/>
      </c>
      <c r="B46" s="17" t="str">
        <f>TEXT(PainelM!$B$8,)</f>
        <v>Sergipe (SE)</v>
      </c>
      <c r="C46" s="13" t="str">
        <f>TEXT(PainelM!$B$9,)</f>
        <v>Itabaianinha</v>
      </c>
      <c r="D46" s="13" t="s">
        <v>0</v>
      </c>
      <c r="E46" s="17">
        <v>3</v>
      </c>
      <c r="F46" s="29" t="str">
        <f>TEXT('T3'!D7,)</f>
        <v>Ampliação das informações divulgadas no Portal da Transparência, adicionais às exigidas por lei.</v>
      </c>
      <c r="G46" s="31" t="str">
        <f>TEXT('T3'!E7,)</f>
        <v>O ente amplia as informações divulgadas no Portal da Transparência, adicionais às exigidas por lei, tais como: renúncias fiscais, ODS, notas fiscais, etc.</v>
      </c>
      <c r="H46" s="47" t="str">
        <f>TEXT('T3'!F7,)</f>
        <v>Não</v>
      </c>
      <c r="I46" s="47" t="str">
        <f>TEXT('T3'!G7,)</f>
        <v>Não</v>
      </c>
      <c r="J46" s="148" t="str">
        <f>TEXT('T3'!H7,)</f>
        <v>Elaborar o Objetivo de Desenvolvimento Sustentável</v>
      </c>
      <c r="K46" s="148" t="str">
        <f>TEXT('T3'!I7,)</f>
        <v>dois anos</v>
      </c>
      <c r="L46" s="148" t="str">
        <f>TEXT('T3'!J7,)</f>
        <v/>
      </c>
      <c r="M46" s="148" t="str">
        <f>TEXT('T3'!K7,)</f>
        <v>Secretária de Controle Interno e Secretário de Comunicação</v>
      </c>
      <c r="N46" s="148" t="str">
        <f>TEXT('T3'!L7,)</f>
        <v xml:space="preserve"> </v>
      </c>
      <c r="O46" s="47"/>
      <c r="P46" s="47"/>
      <c r="Q46" s="47"/>
    </row>
    <row r="47" spans="1:17" ht="31.5" x14ac:dyDescent="0.25">
      <c r="A47" s="17" t="str">
        <f>TEXT(PainelM!$B$10,)</f>
        <v/>
      </c>
      <c r="B47" s="17" t="str">
        <f>TEXT(PainelM!$B$8,)</f>
        <v>Sergipe (SE)</v>
      </c>
      <c r="C47" s="13" t="str">
        <f>TEXT(PainelM!$B$9,)</f>
        <v>Itabaianinha</v>
      </c>
      <c r="D47" s="13" t="s">
        <v>1</v>
      </c>
      <c r="E47" s="17">
        <v>1</v>
      </c>
      <c r="F47" s="37" t="str">
        <f>TEXT('I1'!D3,)</f>
        <v>Implantação de funções de Controladoria Pública.</v>
      </c>
      <c r="G47" s="36" t="str">
        <f>TEXT('I1'!E3,)</f>
        <v>Existe um setor, equipe ou pessoa designada para realizar atividades de auditoria interna?</v>
      </c>
      <c r="H47" s="47" t="str">
        <f>TEXT('I1'!F3,)</f>
        <v>Aprimorar</v>
      </c>
      <c r="I47" s="47" t="str">
        <f>TEXT('I1'!G3,)</f>
        <v>Sim</v>
      </c>
      <c r="J47" s="148" t="str">
        <f>TEXT('I1'!H3,)</f>
        <v>Elaborar um Manual de Auditoria Pública Municipal</v>
      </c>
      <c r="K47" s="148" t="str">
        <f>TEXT('I1'!I3,)</f>
        <v>Um ano</v>
      </c>
      <c r="L47" s="148" t="str">
        <f>TEXT('I1'!J3,)</f>
        <v/>
      </c>
      <c r="M47" s="148" t="str">
        <f>TEXT('I1'!K3,)</f>
        <v>SECRETÁRIA DE CONTROLE INTERNO, FERNANDA DO N SANTANA</v>
      </c>
      <c r="N47" s="148" t="str">
        <f>TEXT('I1'!L3,)</f>
        <v xml:space="preserve"> </v>
      </c>
      <c r="O47" s="47"/>
      <c r="P47" s="47"/>
      <c r="Q47" s="47"/>
    </row>
    <row r="48" spans="1:17" ht="47.25" x14ac:dyDescent="0.25">
      <c r="A48" s="17" t="str">
        <f>TEXT(PainelM!$B$10,)</f>
        <v/>
      </c>
      <c r="B48" s="17" t="str">
        <f>TEXT(PainelM!$B$8,)</f>
        <v>Sergipe (SE)</v>
      </c>
      <c r="C48" s="13" t="str">
        <f>TEXT(PainelM!$B$9,)</f>
        <v>Itabaianinha</v>
      </c>
      <c r="D48" s="13" t="s">
        <v>1</v>
      </c>
      <c r="E48" s="17">
        <v>1</v>
      </c>
      <c r="F48" s="37" t="str">
        <f>TEXT('I1'!D4,)</f>
        <v>Implantação de funções de Controladoria Pública.</v>
      </c>
      <c r="G48" s="36" t="str">
        <f>TEXT('I1'!E4,)</f>
        <v>Existe um setor, equipe ou pessoa designada para realizar atividades de investigação e processo disciplinar de agentes públicos?</v>
      </c>
      <c r="H48" s="47" t="str">
        <f>TEXT('I1'!F4,)</f>
        <v>Sim</v>
      </c>
      <c r="I48" s="47" t="str">
        <f>TEXT('I1'!G4,)</f>
        <v>Não</v>
      </c>
      <c r="J48" s="148" t="str">
        <f>TEXT('I1'!H4,)</f>
        <v/>
      </c>
      <c r="K48" s="148" t="str">
        <f>TEXT('I1'!I4,)</f>
        <v/>
      </c>
      <c r="L48" s="148" t="str">
        <f>TEXT('I1'!J4,)</f>
        <v/>
      </c>
      <c r="M48" s="148" t="str">
        <f>TEXT('I1'!K4,)</f>
        <v/>
      </c>
      <c r="N48" s="148" t="str">
        <f>TEXT('I1'!L4,)</f>
        <v/>
      </c>
      <c r="O48" s="47"/>
      <c r="P48" s="47"/>
      <c r="Q48" s="47"/>
    </row>
    <row r="49" spans="1:17" ht="31.5" x14ac:dyDescent="0.25">
      <c r="A49" s="17" t="str">
        <f>TEXT(PainelM!$B$10,)</f>
        <v/>
      </c>
      <c r="B49" s="17" t="str">
        <f>TEXT(PainelM!$B$8,)</f>
        <v>Sergipe (SE)</v>
      </c>
      <c r="C49" s="13" t="str">
        <f>TEXT(PainelM!$B$9,)</f>
        <v>Itabaianinha</v>
      </c>
      <c r="D49" s="13" t="s">
        <v>1</v>
      </c>
      <c r="E49" s="17">
        <v>1</v>
      </c>
      <c r="F49" s="37" t="str">
        <f>TEXT('I1'!D5,)</f>
        <v>Implantação de funções de Controladoria Pública.</v>
      </c>
      <c r="G49" s="36" t="str">
        <f>TEXT('I1'!E5,)</f>
        <v>Existe um setor, equipe ou pessoa designada para realizar atividades de ouvidoria?</v>
      </c>
      <c r="H49" s="47" t="str">
        <f>TEXT('I1'!F5,)</f>
        <v>Sim</v>
      </c>
      <c r="I49" s="47" t="str">
        <f>TEXT('I1'!G5,)</f>
        <v>Não</v>
      </c>
      <c r="J49" s="148" t="str">
        <f>TEXT('I1'!H5,)</f>
        <v/>
      </c>
      <c r="K49" s="148" t="str">
        <f>TEXT('I1'!I5,)</f>
        <v/>
      </c>
      <c r="L49" s="148" t="str">
        <f>TEXT('I1'!J5,)</f>
        <v/>
      </c>
      <c r="M49" s="148" t="str">
        <f>TEXT('I1'!K5,)</f>
        <v/>
      </c>
      <c r="N49" s="148" t="str">
        <f>TEXT('I1'!L5,)</f>
        <v/>
      </c>
      <c r="O49" s="47"/>
      <c r="P49" s="47"/>
      <c r="Q49" s="47"/>
    </row>
    <row r="50" spans="1:17" ht="47.25" x14ac:dyDescent="0.25">
      <c r="A50" s="17" t="str">
        <f>TEXT(PainelM!$B$10,)</f>
        <v/>
      </c>
      <c r="B50" s="17" t="str">
        <f>TEXT(PainelM!$B$8,)</f>
        <v>Sergipe (SE)</v>
      </c>
      <c r="C50" s="13" t="str">
        <f>TEXT(PainelM!$B$9,)</f>
        <v>Itabaianinha</v>
      </c>
      <c r="D50" s="13" t="s">
        <v>1</v>
      </c>
      <c r="E50" s="17">
        <v>1</v>
      </c>
      <c r="F50" s="37" t="str">
        <f>TEXT('I1'!D6,)</f>
        <v>Implantação de funções de Controladoria Pública.</v>
      </c>
      <c r="G50" s="36" t="str">
        <f>TEXT('I1'!E6,)</f>
        <v>Existe um setor, equipe ou pessoa designada para coordenar atividades de transparência pública e de prevenção à corrupção?</v>
      </c>
      <c r="H50" s="47" t="str">
        <f>TEXT('I1'!F6,)</f>
        <v>Sim</v>
      </c>
      <c r="I50" s="47" t="str">
        <f>TEXT('I1'!G6,)</f>
        <v>Não</v>
      </c>
      <c r="J50" s="148" t="str">
        <f>TEXT('I1'!H6,)</f>
        <v/>
      </c>
      <c r="K50" s="148" t="str">
        <f>TEXT('I1'!I6,)</f>
        <v/>
      </c>
      <c r="L50" s="148" t="str">
        <f>TEXT('I1'!J6,)</f>
        <v/>
      </c>
      <c r="M50" s="148" t="str">
        <f>TEXT('I1'!K6,)</f>
        <v/>
      </c>
      <c r="N50" s="148" t="str">
        <f>TEXT('I1'!L6,)</f>
        <v/>
      </c>
      <c r="O50" s="47"/>
      <c r="P50" s="47"/>
      <c r="Q50" s="47"/>
    </row>
    <row r="51" spans="1:17" ht="47.25" x14ac:dyDescent="0.25">
      <c r="A51" s="17" t="str">
        <f>TEXT(PainelM!$B$10,)</f>
        <v/>
      </c>
      <c r="B51" s="17" t="str">
        <f>TEXT(PainelM!$B$8,)</f>
        <v>Sergipe (SE)</v>
      </c>
      <c r="C51" s="13" t="str">
        <f>TEXT(PainelM!$B$9,)</f>
        <v>Itabaianinha</v>
      </c>
      <c r="D51" s="13" t="s">
        <v>1</v>
      </c>
      <c r="E51" s="17">
        <v>1</v>
      </c>
      <c r="F51" s="37" t="str">
        <f>TEXT('I1'!D7,)</f>
        <v>Implantação de funções de Controladoria Pública.</v>
      </c>
      <c r="G51" s="36" t="str">
        <f>TEXT('I1'!E7,)</f>
        <v>Existe acesso e atualização do Cadastro Nacional de Empresas Inidôneas e Suspensas (CEIS) e do Cadastro Nacional de Empresas Punidas (CNEP)?</v>
      </c>
      <c r="H51" s="47" t="str">
        <f>TEXT('I1'!F7,)</f>
        <v>Sim</v>
      </c>
      <c r="I51" s="47" t="str">
        <f>TEXT('I1'!G7,)</f>
        <v>Não</v>
      </c>
      <c r="J51" s="148" t="str">
        <f>TEXT('I1'!H7,)</f>
        <v>Fazer o cadastro no site oficial</v>
      </c>
      <c r="K51" s="148" t="str">
        <f>TEXT('I1'!I7,)</f>
        <v>Um ano</v>
      </c>
      <c r="L51" s="148" t="str">
        <f>TEXT('I1'!J7,)</f>
        <v/>
      </c>
      <c r="M51" s="148" t="str">
        <f>TEXT('I1'!K7,)</f>
        <v>SECRETÁRIA DE CONTROLE INTERNO, FERNANDA DO N SANTANA</v>
      </c>
      <c r="N51" s="148" t="str">
        <f>TEXT('I1'!L7,)</f>
        <v/>
      </c>
      <c r="O51" s="47"/>
      <c r="P51" s="47"/>
      <c r="Q51" s="47"/>
    </row>
    <row r="52" spans="1:17" ht="31.5" x14ac:dyDescent="0.25">
      <c r="A52" s="17" t="str">
        <f>TEXT(PainelM!$B$10,)</f>
        <v/>
      </c>
      <c r="B52" s="17" t="str">
        <f>TEXT(PainelM!$B$8,)</f>
        <v>Sergipe (SE)</v>
      </c>
      <c r="C52" s="13" t="str">
        <f>TEXT(PainelM!$B$9,)</f>
        <v>Itabaianinha</v>
      </c>
      <c r="D52" s="13" t="s">
        <v>1</v>
      </c>
      <c r="E52" s="17">
        <v>1</v>
      </c>
      <c r="F52" s="34" t="str">
        <f>TEXT('I1'!D8,)</f>
        <v>Código de ética e estatuto dos servidores públicos.</v>
      </c>
      <c r="G52" s="36" t="str">
        <f>TEXT('I1'!E8,)</f>
        <v>A comissão de ética é formalmente constituída? Ela possui estrutura adequada para atuação?</v>
      </c>
      <c r="H52" s="47" t="str">
        <f>TEXT('I1'!F8,)</f>
        <v>Não</v>
      </c>
      <c r="I52" s="47" t="str">
        <f>TEXT('I1'!G8,)</f>
        <v>Sim</v>
      </c>
      <c r="J52" s="148" t="str">
        <f>TEXT('I1'!H8,)</f>
        <v>Constituir uma Comissão de Ética</v>
      </c>
      <c r="K52" s="148" t="str">
        <f>TEXT('I1'!I8,)</f>
        <v>Dois anos</v>
      </c>
      <c r="L52" s="148" t="str">
        <f>TEXT('I1'!J8,)</f>
        <v/>
      </c>
      <c r="M52" s="148" t="str">
        <f>TEXT('I1'!K8,)</f>
        <v>SECRETÁRIA DE ADMINISTRAÇÃO, DÉBORA MACEDO</v>
      </c>
      <c r="N52" s="148" t="str">
        <f>TEXT('I1'!L8,)</f>
        <v xml:space="preserve"> </v>
      </c>
      <c r="O52" s="47"/>
      <c r="P52" s="47"/>
      <c r="Q52" s="47"/>
    </row>
    <row r="53" spans="1:17" ht="47.25" x14ac:dyDescent="0.25">
      <c r="A53" s="17" t="str">
        <f>TEXT(PainelM!$B$10,)</f>
        <v/>
      </c>
      <c r="B53" s="17" t="str">
        <f>TEXT(PainelM!$B$8,)</f>
        <v>Sergipe (SE)</v>
      </c>
      <c r="C53" s="13" t="str">
        <f>TEXT(PainelM!$B$9,)</f>
        <v>Itabaianinha</v>
      </c>
      <c r="D53" s="13" t="s">
        <v>1</v>
      </c>
      <c r="E53" s="17">
        <v>1</v>
      </c>
      <c r="F53" s="34" t="str">
        <f>TEXT('I1'!D9,)</f>
        <v>Código de ética e estatuto dos servidores públicos.</v>
      </c>
      <c r="G53" s="36" t="str">
        <f>TEXT('I1'!E9,)</f>
        <v>Existe um Estatuto dos Servidores Públicos ou normativo equivalente que disciplina o regime jurídico, assim como direitos e proibições?</v>
      </c>
      <c r="H53" s="47" t="str">
        <f>TEXT('I1'!F9,)</f>
        <v>Sim</v>
      </c>
      <c r="I53" s="47" t="str">
        <f>TEXT('I1'!G9,)</f>
        <v>Não</v>
      </c>
      <c r="J53" s="148" t="str">
        <f>TEXT('I1'!H9,)</f>
        <v/>
      </c>
      <c r="K53" s="148" t="str">
        <f>TEXT('I1'!I9,)</f>
        <v/>
      </c>
      <c r="L53" s="148" t="str">
        <f>TEXT('I1'!J9,)</f>
        <v/>
      </c>
      <c r="M53" s="148" t="str">
        <f>TEXT('I1'!K9,)</f>
        <v/>
      </c>
      <c r="N53" s="148" t="str">
        <f>TEXT('I1'!L9,)</f>
        <v/>
      </c>
      <c r="O53" s="47"/>
      <c r="P53" s="47"/>
      <c r="Q53" s="47"/>
    </row>
    <row r="54" spans="1:17" ht="31.5" x14ac:dyDescent="0.25">
      <c r="A54" s="17" t="str">
        <f>TEXT(PainelM!$B$10,)</f>
        <v/>
      </c>
      <c r="B54" s="17" t="str">
        <f>TEXT(PainelM!$B$8,)</f>
        <v>Sergipe (SE)</v>
      </c>
      <c r="C54" s="13" t="str">
        <f>TEXT(PainelM!$B$9,)</f>
        <v>Itabaianinha</v>
      </c>
      <c r="D54" s="13" t="s">
        <v>1</v>
      </c>
      <c r="E54" s="17">
        <v>1</v>
      </c>
      <c r="F54" s="35" t="str">
        <f>TEXT('I1'!D10,)</f>
        <v>Nepotismo e conflito de interesses.</v>
      </c>
      <c r="G54" s="36" t="str">
        <f>TEXT('I1'!E10,)</f>
        <v>Existe regulamentação local que proíba o nepotismo?</v>
      </c>
      <c r="H54" s="47" t="str">
        <f>TEXT('I1'!F10,)</f>
        <v>Não</v>
      </c>
      <c r="I54" s="47" t="str">
        <f>TEXT('I1'!G10,)</f>
        <v>Não</v>
      </c>
      <c r="J54" s="148" t="str">
        <f>TEXT('I1'!H10,)</f>
        <v xml:space="preserve">Criar um regulamento local </v>
      </c>
      <c r="K54" s="148" t="str">
        <f>TEXT('I1'!I10,)</f>
        <v>Dois anos</v>
      </c>
      <c r="L54" s="148" t="str">
        <f>TEXT('I1'!J10,)</f>
        <v/>
      </c>
      <c r="M54" s="148" t="str">
        <f>TEXT('I1'!K10,)</f>
        <v>Procuradoria Geral do Município</v>
      </c>
      <c r="N54" s="148" t="str">
        <f>TEXT('I1'!L10,)</f>
        <v/>
      </c>
      <c r="O54" s="47"/>
      <c r="P54" s="47"/>
      <c r="Q54" s="47"/>
    </row>
    <row r="55" spans="1:17" ht="63" x14ac:dyDescent="0.25">
      <c r="A55" s="17" t="str">
        <f>TEXT(PainelM!$B$10,)</f>
        <v/>
      </c>
      <c r="B55" s="17" t="str">
        <f>TEXT(PainelM!$B$8,)</f>
        <v>Sergipe (SE)</v>
      </c>
      <c r="C55" s="13" t="str">
        <f>TEXT(PainelM!$B$9,)</f>
        <v>Itabaianinha</v>
      </c>
      <c r="D55" s="13" t="s">
        <v>1</v>
      </c>
      <c r="E55" s="17">
        <v>1</v>
      </c>
      <c r="F55" s="35" t="str">
        <f>TEXT('I1'!D11,)</f>
        <v>Nepotismo e conflito de interesses.</v>
      </c>
      <c r="G55" s="36" t="str">
        <f>TEXT('I1'!E11,)</f>
        <v>As situações que caracterizem conflitos de interesses estão previstas nos códigos de ética e de conduta dos servidores públicos ou em outra legislação?</v>
      </c>
      <c r="H55" s="47" t="str">
        <f>TEXT('I1'!F11,)</f>
        <v>Não</v>
      </c>
      <c r="I55" s="47" t="str">
        <f>TEXT('I1'!G11,)</f>
        <v>Sim</v>
      </c>
      <c r="J55" s="148" t="str">
        <f>TEXT('I1'!H11,)</f>
        <v xml:space="preserve">Concomitante a constituição de uma Comissão de Ética, elaborar o Código de Ética </v>
      </c>
      <c r="K55" s="148" t="str">
        <f>TEXT('I1'!I11,)</f>
        <v>Dois anos</v>
      </c>
      <c r="L55" s="148" t="str">
        <f>TEXT('I1'!J11,)</f>
        <v/>
      </c>
      <c r="M55" s="148" t="str">
        <f>TEXT('I1'!K11,)</f>
        <v>SECRETÁRIA DE ADMINISTRAÇÃO, DÉBORA MACEDO</v>
      </c>
      <c r="N55" s="148" t="str">
        <f>TEXT('I1'!L11,)</f>
        <v/>
      </c>
      <c r="O55" s="47"/>
      <c r="P55" s="47"/>
      <c r="Q55" s="47"/>
    </row>
    <row r="56" spans="1:17" ht="63" x14ac:dyDescent="0.25">
      <c r="A56" s="17" t="str">
        <f>TEXT(PainelM!$B$10,)</f>
        <v/>
      </c>
      <c r="B56" s="17" t="str">
        <f>TEXT(PainelM!$B$8,)</f>
        <v>Sergipe (SE)</v>
      </c>
      <c r="C56" s="13" t="str">
        <f>TEXT(PainelM!$B$9,)</f>
        <v>Itabaianinha</v>
      </c>
      <c r="D56" s="13" t="s">
        <v>1</v>
      </c>
      <c r="E56" s="17">
        <v>1</v>
      </c>
      <c r="F56" s="35" t="str">
        <f>TEXT('I1'!D12,)</f>
        <v>Nepotismo e conflito de interesses.</v>
      </c>
      <c r="G56" s="36" t="str">
        <f>TEXT('I1'!E12,)</f>
        <v>Existe alguma vedação formal para recebimento de presentes oferecidos a servidores públicas por pessoa, empresa ou entidade que tenha interesse em suas decisões?</v>
      </c>
      <c r="H56" s="47" t="str">
        <f>TEXT('I1'!F12,)</f>
        <v>Não</v>
      </c>
      <c r="I56" s="47" t="str">
        <f>TEXT('I1'!G12,)</f>
        <v>Sim</v>
      </c>
      <c r="J56" s="148" t="str">
        <f>TEXT('I1'!H12,)</f>
        <v>Incluir no código de ética loqo que for elaborado</v>
      </c>
      <c r="K56" s="148" t="str">
        <f>TEXT('I1'!I12,)</f>
        <v>Dois anos</v>
      </c>
      <c r="L56" s="148" t="str">
        <f>TEXT('I1'!J12,)</f>
        <v/>
      </c>
      <c r="M56" s="148" t="str">
        <f>TEXT('I1'!K12,)</f>
        <v>SECRETÁRIA DE ADMINISTRAÇÃO, DÉBORA MACEDO</v>
      </c>
      <c r="N56" s="148" t="str">
        <f>TEXT('I1'!L12,)</f>
        <v/>
      </c>
      <c r="O56" s="47"/>
      <c r="P56" s="47"/>
      <c r="Q56" s="47"/>
    </row>
    <row r="57" spans="1:17" ht="78.75" x14ac:dyDescent="0.25">
      <c r="A57" s="17" t="str">
        <f>TEXT(PainelM!$B$10,)</f>
        <v/>
      </c>
      <c r="B57" s="17" t="str">
        <f>TEXT(PainelM!$B$8,)</f>
        <v>Sergipe (SE)</v>
      </c>
      <c r="C57" s="13" t="str">
        <f>TEXT(PainelM!$B$9,)</f>
        <v>Itabaianinha</v>
      </c>
      <c r="D57" s="13" t="s">
        <v>1</v>
      </c>
      <c r="E57" s="17">
        <v>2</v>
      </c>
      <c r="F57" s="37" t="str">
        <f>TEXT('I2'!D3,)</f>
        <v>Implantação de gestão de riscos.</v>
      </c>
      <c r="G57" s="36" t="str">
        <f>TEXT('I2'!E3,)</f>
        <v>Existe algum levantamento dos riscos em processos administrativos sensíveis a fraude e corrupção, com a implementação ou reavaliação de controles internos para redução dos riscos avaliados?</v>
      </c>
      <c r="H57" s="47" t="str">
        <f>TEXT('I2'!F3,)</f>
        <v>Não</v>
      </c>
      <c r="I57" s="47" t="str">
        <f>TEXT('I2'!G3,)</f>
        <v>Não</v>
      </c>
      <c r="J57" s="148" t="str">
        <f>TEXT('I2'!H3,)</f>
        <v>Implantar matriz de riscos</v>
      </c>
      <c r="K57" s="148" t="str">
        <f>TEXT('I2'!I3,)</f>
        <v>Dois anos</v>
      </c>
      <c r="L57" s="148" t="str">
        <f>TEXT('I2'!J3,)</f>
        <v/>
      </c>
      <c r="M57" s="148" t="str">
        <f>TEXT('I2'!K3,)</f>
        <v>Secretária de Controle Interno, Fernanda do N Santana</v>
      </c>
      <c r="N57" s="148" t="str">
        <f>TEXT('I2'!L3,)</f>
        <v xml:space="preserve"> </v>
      </c>
      <c r="O57" s="47"/>
      <c r="P57" s="47"/>
      <c r="Q57" s="47"/>
    </row>
    <row r="58" spans="1:17" ht="31.5" x14ac:dyDescent="0.25">
      <c r="A58" s="17" t="str">
        <f>TEXT(PainelM!$B$10,)</f>
        <v/>
      </c>
      <c r="B58" s="17" t="str">
        <f>TEXT(PainelM!$B$8,)</f>
        <v>Sergipe (SE)</v>
      </c>
      <c r="C58" s="13" t="str">
        <f>TEXT(PainelM!$B$9,)</f>
        <v>Itabaianinha</v>
      </c>
      <c r="D58" s="13" t="s">
        <v>1</v>
      </c>
      <c r="E58" s="17">
        <v>2</v>
      </c>
      <c r="F58" s="37" t="str">
        <f>TEXT('I2'!D4,)</f>
        <v>Implantação de gestão de riscos.</v>
      </c>
      <c r="G58" s="36" t="str">
        <f>TEXT('I2'!E4,)</f>
        <v>Há uma metodologia e plano de ação para gestão de riscos de fraude e corrupção?</v>
      </c>
      <c r="H58" s="47" t="str">
        <f>TEXT('I2'!F4,)</f>
        <v>Não</v>
      </c>
      <c r="I58" s="47" t="str">
        <f>TEXT('I2'!G4,)</f>
        <v>Não</v>
      </c>
      <c r="J58" s="148" t="str">
        <f>TEXT('I2'!H4,)</f>
        <v>A partir da implantação da matriz de riscos elaborar o plano de ação</v>
      </c>
      <c r="K58" s="148" t="str">
        <f>TEXT('I2'!I4,)</f>
        <v>Dois anos</v>
      </c>
      <c r="L58" s="148" t="str">
        <f>TEXT('I2'!J4,)</f>
        <v/>
      </c>
      <c r="M58" s="148" t="str">
        <f>TEXT('I2'!K4,)</f>
        <v>Secretária de Controle Interno, Fernanda do N Santana</v>
      </c>
      <c r="N58" s="148" t="str">
        <f>TEXT('I2'!L4,)</f>
        <v/>
      </c>
      <c r="O58" s="47"/>
      <c r="P58" s="47"/>
      <c r="Q58" s="47"/>
    </row>
    <row r="59" spans="1:17" ht="47.25" x14ac:dyDescent="0.25">
      <c r="A59" s="17" t="str">
        <f>TEXT(PainelM!$B$10,)</f>
        <v/>
      </c>
      <c r="B59" s="17" t="str">
        <f>TEXT(PainelM!$B$8,)</f>
        <v>Sergipe (SE)</v>
      </c>
      <c r="C59" s="13" t="str">
        <f>TEXT(PainelM!$B$9,)</f>
        <v>Itabaianinha</v>
      </c>
      <c r="D59" s="13" t="s">
        <v>1</v>
      </c>
      <c r="E59" s="17">
        <v>2</v>
      </c>
      <c r="F59" s="37" t="str">
        <f>TEXT('I2'!D5,)</f>
        <v>Implantação de gestão de riscos.</v>
      </c>
      <c r="G59" s="36" t="str">
        <f>TEXT('I2'!E5,)</f>
        <v>Existe um núcleo de gestão de riscos e uma instância supervisora para monitorar riscos e controles?</v>
      </c>
      <c r="H59" s="47" t="str">
        <f>TEXT('I2'!F5,)</f>
        <v>Não</v>
      </c>
      <c r="I59" s="47" t="str">
        <f>TEXT('I2'!G5,)</f>
        <v>Não</v>
      </c>
      <c r="J59" s="148" t="str">
        <f>TEXT('I2'!H5,)</f>
        <v>Implantar núcleo de gestão de riscos</v>
      </c>
      <c r="K59" s="148" t="str">
        <f>TEXT('I2'!I5,)</f>
        <v>Dois anos</v>
      </c>
      <c r="L59" s="148" t="str">
        <f>TEXT('I2'!J5,)</f>
        <v/>
      </c>
      <c r="M59" s="148" t="str">
        <f>TEXT('I2'!K5,)</f>
        <v>Secretária de Controle Interno, Fernanda do N Santana</v>
      </c>
      <c r="N59" s="148" t="str">
        <f>TEXT('I2'!L5,)</f>
        <v/>
      </c>
      <c r="O59" s="47"/>
      <c r="P59" s="47"/>
      <c r="Q59" s="47"/>
    </row>
    <row r="60" spans="1:17" ht="78.75" x14ac:dyDescent="0.25">
      <c r="A60" s="17" t="str">
        <f>TEXT(PainelM!$B$10,)</f>
        <v/>
      </c>
      <c r="B60" s="17" t="str">
        <f>TEXT(PainelM!$B$8,)</f>
        <v>Sergipe (SE)</v>
      </c>
      <c r="C60" s="13" t="str">
        <f>TEXT(PainelM!$B$9,)</f>
        <v>Itabaianinha</v>
      </c>
      <c r="D60" s="13" t="s">
        <v>1</v>
      </c>
      <c r="E60" s="17">
        <v>2</v>
      </c>
      <c r="F60" s="34" t="str">
        <f>TEXT('I2'!D6,)</f>
        <v>Elaboração de manuais e treinamentos.</v>
      </c>
      <c r="G60" s="36" t="str">
        <f>TEXT('I2'!E6,)</f>
        <v>Existe um Manual de Gestão de Transferências Voluntárias, ou documento equivalente, que estabelece os procedimentos necessários à celebração, execução e prestação de contas dos ajustes celebrados com a União?</v>
      </c>
      <c r="H60" s="47" t="str">
        <f>TEXT('I2'!F6,)</f>
        <v>Não</v>
      </c>
      <c r="I60" s="47" t="str">
        <f>TEXT('I2'!G6,)</f>
        <v>Não</v>
      </c>
      <c r="J60" s="148" t="str">
        <f>TEXT('I2'!H6,)</f>
        <v>Elaborar o manual de gestão de transferências voluntárias ou documento equivalente</v>
      </c>
      <c r="K60" s="148" t="str">
        <f>TEXT('I2'!I6,)</f>
        <v>Dois anos</v>
      </c>
      <c r="L60" s="148" t="str">
        <f>TEXT('I2'!J6,)</f>
        <v/>
      </c>
      <c r="M60" s="148" t="str">
        <f>TEXT('I2'!K6,)</f>
        <v>Secretária de Controle Interno, Fernanda do N Santana</v>
      </c>
      <c r="N60" s="148" t="str">
        <f>TEXT('I2'!L6,)</f>
        <v xml:space="preserve"> </v>
      </c>
      <c r="O60" s="47"/>
      <c r="P60" s="47"/>
      <c r="Q60" s="47"/>
    </row>
    <row r="61" spans="1:17" ht="47.25" x14ac:dyDescent="0.25">
      <c r="A61" s="17" t="str">
        <f>TEXT(PainelM!$B$10,)</f>
        <v/>
      </c>
      <c r="B61" s="17" t="str">
        <f>TEXT(PainelM!$B$8,)</f>
        <v>Sergipe (SE)</v>
      </c>
      <c r="C61" s="13" t="str">
        <f>TEXT(PainelM!$B$9,)</f>
        <v>Itabaianinha</v>
      </c>
      <c r="D61" s="13" t="s">
        <v>1</v>
      </c>
      <c r="E61" s="17">
        <v>2</v>
      </c>
      <c r="F61" s="34" t="str">
        <f>TEXT('I2'!D7,)</f>
        <v>Elaboração de manuais e treinamentos.</v>
      </c>
      <c r="G61" s="36" t="str">
        <f>TEXT('I2'!E7,)</f>
        <v>Existe um Manual de Gestão de Patrimônio com os procedimentos administrativos necessários ao controle patrimonial de bens móveis e imóveis?</v>
      </c>
      <c r="H61" s="47" t="str">
        <f>TEXT('I2'!F7,)</f>
        <v>Não</v>
      </c>
      <c r="I61" s="47" t="str">
        <f>TEXT('I2'!G7,)</f>
        <v>Não</v>
      </c>
      <c r="J61" s="148" t="str">
        <f>TEXT('I2'!H7,)</f>
        <v>Elaborar o manual de gestão de patrimônio</v>
      </c>
      <c r="K61" s="148" t="str">
        <f>TEXT('I2'!I7,)</f>
        <v>Dois anos</v>
      </c>
      <c r="L61" s="148" t="str">
        <f>TEXT('I2'!J7,)</f>
        <v/>
      </c>
      <c r="M61" s="148" t="str">
        <f>TEXT('I2'!K7,)</f>
        <v>Secretária de Controle Interno, Fernanda do N Santana</v>
      </c>
      <c r="N61" s="148" t="str">
        <f>TEXT('I2'!L7,)</f>
        <v/>
      </c>
      <c r="O61" s="47"/>
      <c r="P61" s="47"/>
      <c r="Q61" s="47"/>
    </row>
    <row r="62" spans="1:17" ht="47.25" x14ac:dyDescent="0.25">
      <c r="A62" s="17" t="str">
        <f>TEXT(PainelM!$B$10,)</f>
        <v/>
      </c>
      <c r="B62" s="17" t="str">
        <f>TEXT(PainelM!$B$8,)</f>
        <v>Sergipe (SE)</v>
      </c>
      <c r="C62" s="13" t="str">
        <f>TEXT(PainelM!$B$9,)</f>
        <v>Itabaianinha</v>
      </c>
      <c r="D62" s="13" t="s">
        <v>1</v>
      </c>
      <c r="E62" s="17">
        <v>2</v>
      </c>
      <c r="F62" s="34" t="str">
        <f>TEXT('I2'!D8,)</f>
        <v>Elaboração de manuais e treinamentos.</v>
      </c>
      <c r="G62" s="36" t="str">
        <f>TEXT('I2'!E8,)</f>
        <v>São realizados treinamentos regulares de servidores acerca de seu regime jurídico, direitos e proibições?</v>
      </c>
      <c r="H62" s="47" t="str">
        <f>TEXT('I2'!F8,)</f>
        <v>Não</v>
      </c>
      <c r="I62" s="47" t="str">
        <f>TEXT('I2'!G8,)</f>
        <v>Não</v>
      </c>
      <c r="J62" s="148" t="str">
        <f>TEXT('I2'!H8,)</f>
        <v>Realizar um Plano de treinamento de servidores</v>
      </c>
      <c r="K62" s="148" t="str">
        <f>TEXT('I2'!I8,)</f>
        <v>Dois anos</v>
      </c>
      <c r="L62" s="148" t="str">
        <f>TEXT('I2'!J8,)</f>
        <v/>
      </c>
      <c r="M62" s="148" t="str">
        <f>TEXT('I2'!K8,)</f>
        <v>Secretária de Administração, Débora Macedo</v>
      </c>
      <c r="N62" s="148" t="str">
        <f>TEXT('I2'!L8,)</f>
        <v/>
      </c>
      <c r="O62" s="47"/>
      <c r="P62" s="47"/>
      <c r="Q62" s="47"/>
    </row>
    <row r="63" spans="1:17" ht="47.25" x14ac:dyDescent="0.25">
      <c r="A63" s="17" t="str">
        <f>TEXT(PainelM!$B$10,)</f>
        <v/>
      </c>
      <c r="B63" s="17" t="str">
        <f>TEXT(PainelM!$B$8,)</f>
        <v>Sergipe (SE)</v>
      </c>
      <c r="C63" s="13" t="str">
        <f>TEXT(PainelM!$B$9,)</f>
        <v>Itabaianinha</v>
      </c>
      <c r="D63" s="13" t="s">
        <v>1</v>
      </c>
      <c r="E63" s="17">
        <v>2</v>
      </c>
      <c r="F63" s="35" t="str">
        <f>TEXT('I2'!D9,)</f>
        <v>Sistemas informatizados.</v>
      </c>
      <c r="G63" s="36" t="str">
        <f>TEXT('I2'!E9,)</f>
        <v>Existe algum sistema informatizado para controle de processos e penalidades cometidas por agentes públicos?</v>
      </c>
      <c r="H63" s="47" t="str">
        <f>TEXT('I2'!F9,)</f>
        <v>Não</v>
      </c>
      <c r="I63" s="47" t="str">
        <f>TEXT('I2'!G9,)</f>
        <v>Não</v>
      </c>
      <c r="J63" s="148" t="str">
        <f>TEXT('I2'!H9,)</f>
        <v>Implantar sistema informatizado para controle de processos e penalidade</v>
      </c>
      <c r="K63" s="148" t="str">
        <f>TEXT('I2'!I9,)</f>
        <v>Dois anos</v>
      </c>
      <c r="L63" s="148" t="str">
        <f>TEXT('I2'!J9,)</f>
        <v/>
      </c>
      <c r="M63" s="148" t="str">
        <f>TEXT('I2'!K9,)</f>
        <v>Secretária de Administração, Débora Macedo</v>
      </c>
      <c r="N63" s="148" t="str">
        <f>TEXT('I2'!L9,)</f>
        <v/>
      </c>
      <c r="O63" s="47"/>
      <c r="P63" s="47"/>
      <c r="Q63" s="47"/>
    </row>
    <row r="64" spans="1:17" ht="31.5" x14ac:dyDescent="0.25">
      <c r="A64" s="17" t="str">
        <f>TEXT(PainelM!$B$10,)</f>
        <v/>
      </c>
      <c r="B64" s="17" t="str">
        <f>TEXT(PainelM!$B$8,)</f>
        <v>Sergipe (SE)</v>
      </c>
      <c r="C64" s="13" t="str">
        <f>TEXT(PainelM!$B$9,)</f>
        <v>Itabaianinha</v>
      </c>
      <c r="D64" s="13" t="s">
        <v>1</v>
      </c>
      <c r="E64" s="17">
        <v>2</v>
      </c>
      <c r="F64" s="35" t="str">
        <f>TEXT('I2'!D10,)</f>
        <v>Sistemas informatizados.</v>
      </c>
      <c r="G64" s="36" t="str">
        <f>TEXT('I2'!E10,)</f>
        <v>Existe sistema informatizado que auxilie o controle de gastos das atividades de auditoria?</v>
      </c>
      <c r="H64" s="47" t="str">
        <f>TEXT('I2'!F10,)</f>
        <v>Não</v>
      </c>
      <c r="I64" s="47" t="str">
        <f>TEXT('I2'!G10,)</f>
        <v>Não</v>
      </c>
      <c r="J64" s="148" t="str">
        <f>TEXT('I2'!H10,)</f>
        <v>Implantar sistema informatizado relacionado ao controle de gastos das atividades de auditoria bem como a estruturação da contabilidade de custos</v>
      </c>
      <c r="K64" s="148" t="str">
        <f>TEXT('I2'!I10,)</f>
        <v>Dois anos</v>
      </c>
      <c r="L64" s="148" t="str">
        <f>TEXT('I2'!J10,)</f>
        <v/>
      </c>
      <c r="M64" s="148" t="str">
        <f>TEXT('I2'!K10,)</f>
        <v>Secretária de Controle Interno, Fernanda do N Santana</v>
      </c>
      <c r="N64" s="148" t="str">
        <f>TEXT('I2'!L10,)</f>
        <v/>
      </c>
      <c r="O64" s="47"/>
      <c r="P64" s="47"/>
      <c r="Q64" s="47"/>
    </row>
    <row r="65" spans="1:17" ht="47.25" x14ac:dyDescent="0.25">
      <c r="A65" s="17" t="str">
        <f>TEXT(PainelM!$B$10,)</f>
        <v/>
      </c>
      <c r="B65" s="17" t="str">
        <f>TEXT(PainelM!$B$8,)</f>
        <v>Sergipe (SE)</v>
      </c>
      <c r="C65" s="13" t="str">
        <f>TEXT(PainelM!$B$9,)</f>
        <v>Itabaianinha</v>
      </c>
      <c r="D65" s="13" t="s">
        <v>1</v>
      </c>
      <c r="E65" s="17">
        <v>3</v>
      </c>
      <c r="F65" s="37" t="str">
        <f>TEXT('I3'!D3,)</f>
        <v>Apuração de responsabilidade de pessoas jurídicas.</v>
      </c>
      <c r="G65" s="36" t="str">
        <f>TEXT('I3'!E3,)</f>
        <v>Existe unidade organizacional para apurar responsabilidade de pessoas jurídicas pela prática de atos contra a administração pública?</v>
      </c>
      <c r="H65" s="47" t="str">
        <f>TEXT('I3'!F3,)</f>
        <v>Sim</v>
      </c>
      <c r="I65" s="47" t="str">
        <f>TEXT('I3'!G3,)</f>
        <v>Não</v>
      </c>
      <c r="J65" s="148" t="str">
        <f>TEXT('I3'!H3,)</f>
        <v xml:space="preserve"> </v>
      </c>
      <c r="K65" s="148" t="str">
        <f>TEXT('I3'!I3,)</f>
        <v xml:space="preserve"> </v>
      </c>
      <c r="L65" s="148" t="str">
        <f>TEXT('I3'!J3,)</f>
        <v xml:space="preserve"> </v>
      </c>
      <c r="M65" s="148" t="str">
        <f>TEXT('I3'!K3,)</f>
        <v xml:space="preserve"> </v>
      </c>
      <c r="N65" s="148" t="str">
        <f>TEXT('I3'!L3,)</f>
        <v xml:space="preserve"> </v>
      </c>
      <c r="O65" s="47"/>
      <c r="P65" s="47"/>
      <c r="Q65" s="47"/>
    </row>
    <row r="66" spans="1:17" ht="47.25" x14ac:dyDescent="0.25">
      <c r="A66" s="17" t="str">
        <f>TEXT(PainelM!$B$10,)</f>
        <v/>
      </c>
      <c r="B66" s="17" t="str">
        <f>TEXT(PainelM!$B$8,)</f>
        <v>Sergipe (SE)</v>
      </c>
      <c r="C66" s="13" t="str">
        <f>TEXT(PainelM!$B$9,)</f>
        <v>Itabaianinha</v>
      </c>
      <c r="D66" s="13" t="s">
        <v>1</v>
      </c>
      <c r="E66" s="17">
        <v>3</v>
      </c>
      <c r="F66" s="37" t="str">
        <f>TEXT('I3'!D4,)</f>
        <v>Apuração de responsabilidade de pessoas jurídicas.</v>
      </c>
      <c r="G66" s="36" t="str">
        <f>TEXT('I3'!E4,)</f>
        <v>Existe sistema informatizado para controle de processos e penalidades cometidas por pessoas jurídicas?</v>
      </c>
      <c r="H66" s="47" t="str">
        <f>TEXT('I3'!F4,)</f>
        <v>Aprimorar</v>
      </c>
      <c r="I66" s="47" t="str">
        <f>TEXT('I3'!G4,)</f>
        <v>Não</v>
      </c>
      <c r="J66" s="148" t="str">
        <f>TEXT('I3'!H4,)</f>
        <v>Implantar o sistem inforamtizado de controle de processos</v>
      </c>
      <c r="K66" s="148" t="str">
        <f>TEXT('I3'!I4,)</f>
        <v>dois anos</v>
      </c>
      <c r="L66" s="148" t="str">
        <f>TEXT('I3'!J4,)</f>
        <v/>
      </c>
      <c r="M66" s="148" t="str">
        <f>TEXT('I3'!K4,)</f>
        <v>SECRETÁRIA DE CONTROLE INTERNO, FERNANDA N SANTANA</v>
      </c>
      <c r="N66" s="148" t="str">
        <f>TEXT('I3'!L4,)</f>
        <v/>
      </c>
      <c r="O66" s="47"/>
      <c r="P66" s="47"/>
      <c r="Q66" s="47"/>
    </row>
    <row r="67" spans="1:17" ht="63" x14ac:dyDescent="0.25">
      <c r="A67" s="17" t="str">
        <f>TEXT(PainelM!$B$10,)</f>
        <v/>
      </c>
      <c r="B67" s="17" t="str">
        <f>TEXT(PainelM!$B$8,)</f>
        <v>Sergipe (SE)</v>
      </c>
      <c r="C67" s="13" t="str">
        <f>TEXT(PainelM!$B$9,)</f>
        <v>Itabaianinha</v>
      </c>
      <c r="D67" s="13" t="s">
        <v>1</v>
      </c>
      <c r="E67" s="17">
        <v>3</v>
      </c>
      <c r="F67" s="34" t="str">
        <f>TEXT('I3'!D5,)</f>
        <v>Comunicação.</v>
      </c>
      <c r="G67" s="36" t="str">
        <f>TEXT('I3'!E5,)</f>
        <v>A alta direção dos órgãos e entidades públicas comunica às demais organizações acerca das iniciativas de integridade, ressaltando sua importância e demonstrando boas práticas?</v>
      </c>
      <c r="H67" s="47" t="str">
        <f>TEXT('I3'!F5,)</f>
        <v>Não</v>
      </c>
      <c r="I67" s="47" t="str">
        <f>TEXT('I3'!G5,)</f>
        <v>Não</v>
      </c>
      <c r="J67" s="148" t="str">
        <f>TEXT('I3'!H5,)</f>
        <v>Implantar programa de integridade dos órgãos e entidades públicas</v>
      </c>
      <c r="K67" s="148" t="str">
        <f>TEXT('I3'!I5,)</f>
        <v>dois anos</v>
      </c>
      <c r="L67" s="148" t="str">
        <f>TEXT('I3'!J5,)</f>
        <v/>
      </c>
      <c r="M67" s="148" t="str">
        <f>TEXT('I3'!K5,)</f>
        <v>SECRETÁRIA DE ADMINISTRAÇÃO, DÉBORA MACEDO</v>
      </c>
      <c r="N67" s="148" t="str">
        <f>TEXT('I3'!L5,)</f>
        <v xml:space="preserve"> </v>
      </c>
      <c r="O67" s="47"/>
      <c r="P67" s="47"/>
      <c r="Q67" s="47"/>
    </row>
    <row r="68" spans="1:17" ht="47.25" x14ac:dyDescent="0.25">
      <c r="A68" s="17" t="str">
        <f>TEXT(PainelM!$B$10,)</f>
        <v/>
      </c>
      <c r="B68" s="17" t="str">
        <f>TEXT(PainelM!$B$8,)</f>
        <v>Sergipe (SE)</v>
      </c>
      <c r="C68" s="13" t="str">
        <f>TEXT(PainelM!$B$9,)</f>
        <v>Itabaianinha</v>
      </c>
      <c r="D68" s="13" t="s">
        <v>1</v>
      </c>
      <c r="E68" s="17">
        <v>3</v>
      </c>
      <c r="F68" s="34" t="str">
        <f>TEXT('I3'!D6,)</f>
        <v>Comunicação.</v>
      </c>
      <c r="G68" s="36" t="str">
        <f>TEXT('I3'!E6,)</f>
        <v>Os programas de integridade dos órgãos e entidades públicas são amplamente divulgados para a população?</v>
      </c>
      <c r="H68" s="47" t="str">
        <f>TEXT('I3'!F6,)</f>
        <v>Não</v>
      </c>
      <c r="I68" s="47" t="str">
        <f>TEXT('I3'!G6,)</f>
        <v>Não</v>
      </c>
      <c r="J68" s="148" t="str">
        <f>TEXT('I3'!H6,)</f>
        <v>Publicar resultados assim que implantar o programa de integridade</v>
      </c>
      <c r="K68" s="148" t="str">
        <f>TEXT('I3'!I6,)</f>
        <v>dois anos</v>
      </c>
      <c r="L68" s="148" t="str">
        <f>TEXT('I3'!J6,)</f>
        <v/>
      </c>
      <c r="M68" s="148" t="str">
        <f>TEXT('I3'!K6,)</f>
        <v>SECRETÁRIA DE ADMINISTRAÇÃO, DÉBORA MACEDO</v>
      </c>
      <c r="N68" s="148" t="str">
        <f>TEXT('I3'!L6,)</f>
        <v/>
      </c>
      <c r="O68" s="47"/>
      <c r="P68" s="47"/>
      <c r="Q68" s="47"/>
    </row>
    <row r="69" spans="1:17" ht="31.5" x14ac:dyDescent="0.25">
      <c r="A69" s="17" t="str">
        <f>TEXT(PainelM!$B$10,)</f>
        <v/>
      </c>
      <c r="B69" s="17" t="str">
        <f>TEXT(PainelM!$B$8,)</f>
        <v>Sergipe (SE)</v>
      </c>
      <c r="C69" s="13" t="str">
        <f>TEXT(PainelM!$B$9,)</f>
        <v>Itabaianinha</v>
      </c>
      <c r="D69" s="13" t="s">
        <v>1</v>
      </c>
      <c r="E69" s="17">
        <v>3</v>
      </c>
      <c r="F69" s="35" t="str">
        <f>TEXT('I3'!D7,)</f>
        <v>Programas de integridade.</v>
      </c>
      <c r="G69" s="36" t="str">
        <f>TEXT('I3'!E7,)</f>
        <v>Órgãos e entidades foram selecionados para implementar Programas de Integridade?</v>
      </c>
      <c r="H69" s="47" t="str">
        <f>TEXT('I3'!F7,)</f>
        <v>Não</v>
      </c>
      <c r="I69" s="47" t="str">
        <f>TEXT('I3'!G7,)</f>
        <v>Não</v>
      </c>
      <c r="J69" s="148" t="str">
        <f>TEXT('I3'!H7,)</f>
        <v>Selecionar órgãos</v>
      </c>
      <c r="K69" s="148" t="str">
        <f>TEXT('I3'!I7,)</f>
        <v>dois anos</v>
      </c>
      <c r="L69" s="148" t="str">
        <f>TEXT('I3'!J7,)</f>
        <v/>
      </c>
      <c r="M69" s="148" t="str">
        <f>TEXT('I3'!K7,)</f>
        <v>SECRETÁRIA DE ADMINISTRAÇÃO, DÉBORA MACEDO</v>
      </c>
      <c r="N69" s="148" t="str">
        <f>TEXT('I3'!L7,)</f>
        <v/>
      </c>
      <c r="O69" s="47"/>
      <c r="P69" s="47"/>
      <c r="Q69" s="47"/>
    </row>
    <row r="70" spans="1:17" ht="63" x14ac:dyDescent="0.25">
      <c r="A70" s="17" t="str">
        <f>TEXT(PainelM!$B$10,)</f>
        <v/>
      </c>
      <c r="B70" s="17" t="str">
        <f>TEXT(PainelM!$B$8,)</f>
        <v>Sergipe (SE)</v>
      </c>
      <c r="C70" s="13" t="str">
        <f>TEXT(PainelM!$B$9,)</f>
        <v>Itabaianinha</v>
      </c>
      <c r="D70" s="13" t="s">
        <v>1</v>
      </c>
      <c r="E70" s="17">
        <v>3</v>
      </c>
      <c r="F70" s="35" t="str">
        <f>TEXT('I3'!D8,)</f>
        <v>Programas de integridade.</v>
      </c>
      <c r="G70" s="36" t="str">
        <f>TEXT('I3'!E8,)</f>
        <v>Nos órgãos e entidades selecionados houve verificação da adequação das funções relacionadas à integridade e da necessidade de medidas para sua instituição ou aprimoramento?</v>
      </c>
      <c r="H70" s="47" t="str">
        <f>TEXT('I3'!F8,)</f>
        <v>Não</v>
      </c>
      <c r="I70" s="47" t="str">
        <f>TEXT('I3'!G8,)</f>
        <v>Não</v>
      </c>
      <c r="J70" s="148" t="str">
        <f>TEXT('I3'!H8,)</f>
        <v xml:space="preserve">Implantar programa para passar a verificar e adequar funções relacionadas à integridade </v>
      </c>
      <c r="K70" s="148" t="str">
        <f>TEXT('I3'!I8,)</f>
        <v>dois anos</v>
      </c>
      <c r="L70" s="148" t="str">
        <f>TEXT('I3'!J8,)</f>
        <v/>
      </c>
      <c r="M70" s="148" t="str">
        <f>TEXT('I3'!K8,)</f>
        <v>SECRETÁRIA DE ADMINISTRAÇÃO, DÉBORA MACEDO</v>
      </c>
      <c r="N70" s="148" t="str">
        <f>TEXT('I3'!L8,)</f>
        <v/>
      </c>
      <c r="O70" s="47"/>
      <c r="P70" s="47"/>
      <c r="Q70" s="47"/>
    </row>
    <row r="71" spans="1:17" ht="47.25" x14ac:dyDescent="0.25">
      <c r="A71" s="17" t="str">
        <f>TEXT(PainelM!$B$10,)</f>
        <v/>
      </c>
      <c r="B71" s="17" t="str">
        <f>TEXT(PainelM!$B$8,)</f>
        <v>Sergipe (SE)</v>
      </c>
      <c r="C71" s="13" t="str">
        <f>TEXT(PainelM!$B$9,)</f>
        <v>Itabaianinha</v>
      </c>
      <c r="D71" s="13" t="s">
        <v>1</v>
      </c>
      <c r="E71" s="17">
        <v>3</v>
      </c>
      <c r="F71" s="35" t="str">
        <f>TEXT('I3'!D9,)</f>
        <v>Programas de integridade.</v>
      </c>
      <c r="G71" s="36" t="str">
        <f>TEXT('I3'!E9,)</f>
        <v>Houve elaboração e aprovação de uma primeira versão do plano de integridade nos órgãos e entidades selecionados?</v>
      </c>
      <c r="H71" s="47" t="str">
        <f>TEXT('I3'!F9,)</f>
        <v>Não</v>
      </c>
      <c r="I71" s="47" t="str">
        <f>TEXT('I3'!G9,)</f>
        <v>Não</v>
      </c>
      <c r="J71" s="148" t="str">
        <f>TEXT('I3'!H9,)</f>
        <v>Elaborar um Plano de Integridade nos órgão</v>
      </c>
      <c r="K71" s="148" t="str">
        <f>TEXT('I3'!I9,)</f>
        <v>dois anos</v>
      </c>
      <c r="L71" s="148" t="str">
        <f>TEXT('I3'!J9,)</f>
        <v/>
      </c>
      <c r="M71" s="148" t="str">
        <f>TEXT('I3'!K9,)</f>
        <v>SECRETÁRIA DE ADMINISTRAÇÃO, DÉBORA MACEDO</v>
      </c>
      <c r="N71" s="148" t="str">
        <f>TEXT('I3'!L9,)</f>
        <v/>
      </c>
      <c r="O71" s="47"/>
      <c r="P71" s="47"/>
      <c r="Q71" s="47"/>
    </row>
    <row r="72" spans="1:17" ht="47.25" x14ac:dyDescent="0.25">
      <c r="A72" s="17" t="str">
        <f>TEXT(PainelM!$B$10,)</f>
        <v/>
      </c>
      <c r="B72" s="17" t="str">
        <f>TEXT(PainelM!$B$8,)</f>
        <v>Sergipe (SE)</v>
      </c>
      <c r="C72" s="13" t="str">
        <f>TEXT(PainelM!$B$9,)</f>
        <v>Itabaianinha</v>
      </c>
      <c r="D72" s="13" t="s">
        <v>1</v>
      </c>
      <c r="E72" s="17">
        <v>3</v>
      </c>
      <c r="F72" s="35" t="str">
        <f>TEXT('I3'!D10,)</f>
        <v>Programas de integridade.</v>
      </c>
      <c r="G72" s="36" t="str">
        <f>TEXT('I3'!E10,)</f>
        <v>Os programas de integridade nos órgãos e entidades selecionados são monitorados e atualizados periodicamente?</v>
      </c>
      <c r="H72" s="47" t="str">
        <f>TEXT('I3'!F10,)</f>
        <v>Não</v>
      </c>
      <c r="I72" s="47" t="str">
        <f>TEXT('I3'!G10,)</f>
        <v>Não</v>
      </c>
      <c r="J72" s="148" t="str">
        <f>TEXT('I3'!H10,)</f>
        <v>Precisa ser implantado para haver o monitoramento estabelecer um plano de monitoramento conteúdo parâmetros e cronograma de avaliação</v>
      </c>
      <c r="K72" s="148" t="str">
        <f>TEXT('I3'!I10,)</f>
        <v>dois anos</v>
      </c>
      <c r="L72" s="148" t="str">
        <f>TEXT('I3'!J10,)</f>
        <v/>
      </c>
      <c r="M72" s="148" t="str">
        <f>TEXT('I3'!K10,)</f>
        <v>SECRETÁRIA DE ADMINISTRAÇÃO, DÉBORA MACEDO</v>
      </c>
      <c r="N72" s="148" t="str">
        <f>TEXT('I3'!L10,)</f>
        <v/>
      </c>
      <c r="O72" s="47"/>
      <c r="P72" s="47"/>
      <c r="Q72" s="47"/>
    </row>
    <row r="73" spans="1:17" ht="94.5" x14ac:dyDescent="0.25">
      <c r="A73" s="17" t="str">
        <f>TEXT(PainelM!$B$10,)</f>
        <v/>
      </c>
      <c r="B73" s="17" t="str">
        <f>TEXT(PainelM!$B$8,)</f>
        <v>Sergipe (SE)</v>
      </c>
      <c r="C73" s="13" t="str">
        <f>TEXT(PainelM!$B$9,)</f>
        <v>Itabaianinha</v>
      </c>
      <c r="D73" s="13" t="s">
        <v>2</v>
      </c>
      <c r="E73" s="17">
        <v>1</v>
      </c>
      <c r="F73" s="43" t="str">
        <f>TEXT('P1'!D3,)</f>
        <v>Funcionamento e fortalecimento dos Conselhos de Políticas Públicas obrigatórios, incluindo o treinamento dos conselheiros.</v>
      </c>
      <c r="G73" s="41" t="str">
        <f>TEXT('P1'!E3,)</f>
        <v>O ente mantém em funcionamento o Conselho de Acompanhamento e Controle Social do FUNDEB, Conselho de Assistência Social, Conselho de Saúde, Conselho do Idoso, Conselho da Criança e do Adolescente e Conselho de Habitação.</v>
      </c>
      <c r="H73" s="47" t="str">
        <f>TEXT('P1'!F3,)</f>
        <v>Sim</v>
      </c>
      <c r="I73" s="47" t="str">
        <f>TEXT('P1'!G3,)</f>
        <v>Não</v>
      </c>
      <c r="J73" s="148" t="str">
        <f>TEXT('P1'!H3,)</f>
        <v xml:space="preserve"> </v>
      </c>
      <c r="K73" s="148" t="str">
        <f>TEXT('P1'!I3,)</f>
        <v xml:space="preserve"> </v>
      </c>
      <c r="L73" s="148" t="str">
        <f>TEXT('P1'!J3,)</f>
        <v xml:space="preserve"> </v>
      </c>
      <c r="M73" s="148" t="str">
        <f>TEXT('P1'!K3,)</f>
        <v xml:space="preserve"> </v>
      </c>
      <c r="N73" s="148" t="str">
        <f>TEXT('P1'!L3,)</f>
        <v xml:space="preserve"> </v>
      </c>
      <c r="O73" s="47"/>
      <c r="P73" s="47"/>
      <c r="Q73" s="47"/>
    </row>
    <row r="74" spans="1:17" ht="94.5" x14ac:dyDescent="0.25">
      <c r="A74" s="17" t="str">
        <f>TEXT(PainelM!$B$10,)</f>
        <v/>
      </c>
      <c r="B74" s="17" t="str">
        <f>TEXT(PainelM!$B$8,)</f>
        <v>Sergipe (SE)</v>
      </c>
      <c r="C74" s="13" t="str">
        <f>TEXT(PainelM!$B$9,)</f>
        <v>Itabaianinha</v>
      </c>
      <c r="D74" s="13" t="s">
        <v>2</v>
      </c>
      <c r="E74" s="17">
        <v>1</v>
      </c>
      <c r="F74" s="43" t="str">
        <f>TEXT('P1'!D4,)</f>
        <v>Funcionamento e fortalecimento dos Conselhos de Políticas Públicas obrigatórios, incluindo o treinamento dos conselheiros.</v>
      </c>
      <c r="G74" s="41" t="str">
        <f>TEXT('P1'!E4,)</f>
        <v>O ente divulga na Internet a estrutura, o funcionamento, as reuniões, documentos e atos dos conselhos e como o cidadão pode ser conselheiro.</v>
      </c>
      <c r="H74" s="47" t="str">
        <f>TEXT('P1'!F4,)</f>
        <v>Não</v>
      </c>
      <c r="I74" s="47" t="str">
        <f>TEXT('P1'!G4,)</f>
        <v>Sim</v>
      </c>
      <c r="J74" s="148" t="str">
        <f>TEXT('P1'!H4,)</f>
        <v>Divulgar no site os dados informados em link específico e de fácil localização</v>
      </c>
      <c r="K74" s="148" t="str">
        <f>TEXT('P1'!I4,)</f>
        <v>um ano</v>
      </c>
      <c r="L74" s="148" t="str">
        <f>TEXT('P1'!J4,)</f>
        <v/>
      </c>
      <c r="M74" s="148" t="str">
        <f>TEXT('P1'!K4,)</f>
        <v>Secretário de Comunicação, Marcio Lima</v>
      </c>
      <c r="N74" s="148" t="str">
        <f>TEXT('P1'!L4,)</f>
        <v/>
      </c>
      <c r="O74" s="47"/>
      <c r="P74" s="47"/>
      <c r="Q74" s="47"/>
    </row>
    <row r="75" spans="1:17" ht="94.5" x14ac:dyDescent="0.25">
      <c r="A75" s="17" t="str">
        <f>TEXT(PainelM!$B$10,)</f>
        <v/>
      </c>
      <c r="B75" s="17" t="str">
        <f>TEXT(PainelM!$B$8,)</f>
        <v>Sergipe (SE)</v>
      </c>
      <c r="C75" s="13" t="str">
        <f>TEXT(PainelM!$B$9,)</f>
        <v>Itabaianinha</v>
      </c>
      <c r="D75" s="13" t="s">
        <v>2</v>
      </c>
      <c r="E75" s="17">
        <v>1</v>
      </c>
      <c r="F75" s="43" t="str">
        <f>TEXT('P1'!D5,)</f>
        <v>Funcionamento e fortalecimento dos Conselhos de Políticas Públicas obrigatórios, incluindo o treinamento dos conselheiros.</v>
      </c>
      <c r="G75" s="41" t="str">
        <f>TEXT('P1'!E5,)</f>
        <v>O ente realiza treinamentos e capacitações dirigidas aos conselheiros.</v>
      </c>
      <c r="H75" s="47" t="str">
        <f>TEXT('P1'!F5,)</f>
        <v>Aprimorar</v>
      </c>
      <c r="I75" s="47" t="str">
        <f>TEXT('P1'!G5,)</f>
        <v>Não</v>
      </c>
      <c r="J75" s="148" t="str">
        <f>TEXT('P1'!H5,)</f>
        <v>Oportunizar participação dos conselheiros em mais treinamentos e capacitações</v>
      </c>
      <c r="K75" s="148" t="str">
        <f>TEXT('P1'!I5,)</f>
        <v>dois anos</v>
      </c>
      <c r="L75" s="148" t="str">
        <f>TEXT('P1'!J5,)</f>
        <v/>
      </c>
      <c r="M75" s="148" t="str">
        <f>TEXT('P1'!K5,)</f>
        <v>Secretários das pastas responsáveis pelos conselhos</v>
      </c>
      <c r="N75" s="148" t="str">
        <f>TEXT('P1'!L5,)</f>
        <v/>
      </c>
      <c r="O75" s="47"/>
      <c r="P75" s="47"/>
      <c r="Q75" s="47"/>
    </row>
    <row r="76" spans="1:17" ht="110.25" x14ac:dyDescent="0.25">
      <c r="A76" s="17" t="str">
        <f>TEXT(PainelM!$B$10,)</f>
        <v/>
      </c>
      <c r="B76" s="17" t="str">
        <f>TEXT(PainelM!$B$8,)</f>
        <v>Sergipe (SE)</v>
      </c>
      <c r="C76" s="13" t="str">
        <f>TEXT(PainelM!$B$9,)</f>
        <v>Itabaianinha</v>
      </c>
      <c r="D76" s="13" t="s">
        <v>2</v>
      </c>
      <c r="E76" s="17">
        <v>1</v>
      </c>
      <c r="F76" s="44" t="str">
        <f>TEXT('P1'!D6,)</f>
        <v>Existência de instrumentos de participação (audiências e consultas públicas) e canais de comunicação com os cidadãos (redes sociais, fale conosco e Fala.BR).</v>
      </c>
      <c r="G76" s="41" t="str">
        <f>TEXT('P1'!E6,)</f>
        <v>O ente realiza audiências públicas para a elaboração do PPA/LDO/LOA; do orçamento participativo; da prestação de contas anual dos gestores; e para o debate de outros assuntos.</v>
      </c>
      <c r="H76" s="47" t="str">
        <f>TEXT('P1'!F6,)</f>
        <v>Sim</v>
      </c>
      <c r="I76" s="47" t="str">
        <f>TEXT('P1'!G6,)</f>
        <v>Não</v>
      </c>
      <c r="J76" s="148" t="str">
        <f>TEXT('P1'!H6,)</f>
        <v xml:space="preserve"> </v>
      </c>
      <c r="K76" s="148" t="str">
        <f>TEXT('P1'!I6,)</f>
        <v xml:space="preserve"> </v>
      </c>
      <c r="L76" s="148" t="str">
        <f>TEXT('P1'!J6,)</f>
        <v xml:space="preserve"> </v>
      </c>
      <c r="M76" s="148" t="str">
        <f>TEXT('P1'!K6,)</f>
        <v xml:space="preserve"> </v>
      </c>
      <c r="N76" s="148" t="str">
        <f>TEXT('P1'!L6,)</f>
        <v xml:space="preserve"> </v>
      </c>
      <c r="O76" s="47"/>
      <c r="P76" s="47"/>
      <c r="Q76" s="47"/>
    </row>
    <row r="77" spans="1:17" ht="110.25" x14ac:dyDescent="0.25">
      <c r="A77" s="17" t="str">
        <f>TEXT(PainelM!$B$10,)</f>
        <v/>
      </c>
      <c r="B77" s="17" t="str">
        <f>TEXT(PainelM!$B$8,)</f>
        <v>Sergipe (SE)</v>
      </c>
      <c r="C77" s="13" t="str">
        <f>TEXT(PainelM!$B$9,)</f>
        <v>Itabaianinha</v>
      </c>
      <c r="D77" s="13" t="s">
        <v>2</v>
      </c>
      <c r="E77" s="17">
        <v>1</v>
      </c>
      <c r="F77" s="44" t="str">
        <f>TEXT('P1'!D7,)</f>
        <v>Existência de instrumentos de participação (audiências e consultas públicas) e canais de comunicação com os cidadãos (redes sociais, fale conosco e Fala.BR).</v>
      </c>
      <c r="G77" s="41" t="str">
        <f>TEXT('P1'!E7,)</f>
        <v>O ente realiza consultas públicas setorizadas, divididas por temas (saúde, ensino, assistência social, etc.), divulgadas amplamente e com prazo adequado à participação.</v>
      </c>
      <c r="H77" s="47" t="str">
        <f>TEXT('P1'!F7,)</f>
        <v>Sim</v>
      </c>
      <c r="I77" s="47" t="str">
        <f>TEXT('P1'!G7,)</f>
        <v>Não</v>
      </c>
      <c r="J77" s="148" t="str">
        <f>TEXT('P1'!H7,)</f>
        <v/>
      </c>
      <c r="K77" s="148" t="str">
        <f>TEXT('P1'!I7,)</f>
        <v/>
      </c>
      <c r="L77" s="148" t="str">
        <f>TEXT('P1'!J7,)</f>
        <v/>
      </c>
      <c r="M77" s="148" t="str">
        <f>TEXT('P1'!K7,)</f>
        <v/>
      </c>
      <c r="N77" s="148" t="str">
        <f>TEXT('P1'!L7,)</f>
        <v/>
      </c>
      <c r="O77" s="47"/>
      <c r="P77" s="47"/>
      <c r="Q77" s="47"/>
    </row>
    <row r="78" spans="1:17" ht="110.25" x14ac:dyDescent="0.25">
      <c r="A78" s="17" t="str">
        <f>TEXT(PainelM!$B$10,)</f>
        <v/>
      </c>
      <c r="B78" s="17" t="str">
        <f>TEXT(PainelM!$B$8,)</f>
        <v>Sergipe (SE)</v>
      </c>
      <c r="C78" s="13" t="str">
        <f>TEXT(PainelM!$B$9,)</f>
        <v>Itabaianinha</v>
      </c>
      <c r="D78" s="13" t="s">
        <v>2</v>
      </c>
      <c r="E78" s="17">
        <v>1</v>
      </c>
      <c r="F78" s="44" t="str">
        <f>TEXT('P1'!D8,)</f>
        <v>Existência de instrumentos de participação (audiências e consultas públicas) e canais de comunicação com os cidadãos (redes sociais, fale conosco e Fala.BR).</v>
      </c>
      <c r="G78" s="41" t="str">
        <f>TEXT('P1'!E8,)</f>
        <v>O ente transcreve as audiências e consultas públicas em atas (debates, decisões, encaminhamentos, documentos finais).</v>
      </c>
      <c r="H78" s="47" t="str">
        <f>TEXT('P1'!F8,)</f>
        <v>Sim</v>
      </c>
      <c r="I78" s="47" t="str">
        <f>TEXT('P1'!G8,)</f>
        <v>Não</v>
      </c>
      <c r="J78" s="148" t="str">
        <f>TEXT('P1'!H8,)</f>
        <v/>
      </c>
      <c r="K78" s="148" t="str">
        <f>TEXT('P1'!I8,)</f>
        <v/>
      </c>
      <c r="L78" s="148" t="str">
        <f>TEXT('P1'!J8,)</f>
        <v/>
      </c>
      <c r="M78" s="148" t="str">
        <f>TEXT('P1'!K8,)</f>
        <v/>
      </c>
      <c r="N78" s="148" t="str">
        <f>TEXT('P1'!L8,)</f>
        <v/>
      </c>
      <c r="O78" s="47"/>
      <c r="P78" s="47"/>
      <c r="Q78" s="47"/>
    </row>
    <row r="79" spans="1:17" ht="110.25" x14ac:dyDescent="0.25">
      <c r="A79" s="17" t="str">
        <f>TEXT(PainelM!$B$10,)</f>
        <v/>
      </c>
      <c r="B79" s="17" t="str">
        <f>TEXT(PainelM!$B$8,)</f>
        <v>Sergipe (SE)</v>
      </c>
      <c r="C79" s="13" t="str">
        <f>TEXT(PainelM!$B$9,)</f>
        <v>Itabaianinha</v>
      </c>
      <c r="D79" s="13" t="s">
        <v>2</v>
      </c>
      <c r="E79" s="17">
        <v>1</v>
      </c>
      <c r="F79" s="44" t="str">
        <f>TEXT('P1'!D9,)</f>
        <v>Existência de instrumentos de participação (audiências e consultas públicas) e canais de comunicação com os cidadãos (redes sociais, fale conosco e Fala.BR).</v>
      </c>
      <c r="G79" s="41" t="str">
        <f>TEXT('P1'!E9,)</f>
        <v>O ente divulga os resultados das audiências e consultas públicas na Internet.</v>
      </c>
      <c r="H79" s="47" t="str">
        <f>TEXT('P1'!F9,)</f>
        <v>Sim</v>
      </c>
      <c r="I79" s="47" t="str">
        <f>TEXT('P1'!G9,)</f>
        <v>Não</v>
      </c>
      <c r="J79" s="148" t="str">
        <f>TEXT('P1'!H9,)</f>
        <v/>
      </c>
      <c r="K79" s="148" t="str">
        <f>TEXT('P1'!I9,)</f>
        <v/>
      </c>
      <c r="L79" s="148" t="str">
        <f>TEXT('P1'!J9,)</f>
        <v/>
      </c>
      <c r="M79" s="148" t="str">
        <f>TEXT('P1'!K9,)</f>
        <v/>
      </c>
      <c r="N79" s="148" t="str">
        <f>TEXT('P1'!L9,)</f>
        <v/>
      </c>
      <c r="O79" s="47"/>
      <c r="P79" s="47"/>
      <c r="Q79" s="47"/>
    </row>
    <row r="80" spans="1:17" ht="110.25" x14ac:dyDescent="0.25">
      <c r="A80" s="17" t="str">
        <f>TEXT(PainelM!$B$10,)</f>
        <v/>
      </c>
      <c r="B80" s="17" t="str">
        <f>TEXT(PainelM!$B$8,)</f>
        <v>Sergipe (SE)</v>
      </c>
      <c r="C80" s="13" t="str">
        <f>TEXT(PainelM!$B$9,)</f>
        <v>Itabaianinha</v>
      </c>
      <c r="D80" s="13" t="s">
        <v>2</v>
      </c>
      <c r="E80" s="17">
        <v>1</v>
      </c>
      <c r="F80" s="44" t="str">
        <f>TEXT('P1'!D10,)</f>
        <v>Existência de instrumentos de participação (audiências e consultas públicas) e canais de comunicação com os cidadãos (redes sociais, fale conosco e Fala.BR).</v>
      </c>
      <c r="G80" s="41" t="str">
        <f>TEXT('P1'!E10,)</f>
        <v>O ente interage com os cidadãos por meio de redes sociais (Facebook, Twitter, Instagram etc).</v>
      </c>
      <c r="H80" s="47" t="str">
        <f>TEXT('P1'!F10,)</f>
        <v>Sim</v>
      </c>
      <c r="I80" s="47" t="str">
        <f>TEXT('P1'!G10,)</f>
        <v>Não</v>
      </c>
      <c r="J80" s="148" t="str">
        <f>TEXT('P1'!H10,)</f>
        <v/>
      </c>
      <c r="K80" s="148" t="str">
        <f>TEXT('P1'!I10,)</f>
        <v/>
      </c>
      <c r="L80" s="148" t="str">
        <f>TEXT('P1'!J10,)</f>
        <v/>
      </c>
      <c r="M80" s="148" t="str">
        <f>TEXT('P1'!K10,)</f>
        <v/>
      </c>
      <c r="N80" s="148" t="str">
        <f>TEXT('P1'!L10,)</f>
        <v/>
      </c>
      <c r="O80" s="47"/>
      <c r="P80" s="47"/>
      <c r="Q80" s="47"/>
    </row>
    <row r="81" spans="1:17" ht="110.25" x14ac:dyDescent="0.25">
      <c r="A81" s="17" t="str">
        <f>TEXT(PainelM!$B$10,)</f>
        <v/>
      </c>
      <c r="B81" s="17" t="str">
        <f>TEXT(PainelM!$B$8,)</f>
        <v>Sergipe (SE)</v>
      </c>
      <c r="C81" s="13" t="str">
        <f>TEXT(PainelM!$B$9,)</f>
        <v>Itabaianinha</v>
      </c>
      <c r="D81" s="13" t="s">
        <v>2</v>
      </c>
      <c r="E81" s="17">
        <v>1</v>
      </c>
      <c r="F81" s="44" t="str">
        <f>TEXT('P1'!D11,)</f>
        <v>Existência de instrumentos de participação (audiências e consultas públicas) e canais de comunicação com os cidadãos (redes sociais, fale conosco e Fala.BR).</v>
      </c>
      <c r="G81" s="41" t="str">
        <f>TEXT('P1'!E11,)</f>
        <v>O ente disponibiliza ao cidadão sistema eletrônico de ouvidoria, a exemplo do e-OUV, e divulga as instruções sobre a utilização dos sistemas e softwares disponibilizados ao cidadão (tais como e-SIC, e-OUV e outros).</v>
      </c>
      <c r="H81" s="47" t="str">
        <f>TEXT('P1'!F11,)</f>
        <v>Aprimorar</v>
      </c>
      <c r="I81" s="47" t="str">
        <f>TEXT('P1'!G11,)</f>
        <v>Sim</v>
      </c>
      <c r="J81" s="148" t="str">
        <f>TEXT('P1'!H11,)</f>
        <v>Fizemos adesão do e-OUV recentemente, precisamos aprimorar durante a utilização do sistema</v>
      </c>
      <c r="K81" s="148" t="str">
        <f>TEXT('P1'!I11,)</f>
        <v>dois anos</v>
      </c>
      <c r="L81" s="148" t="str">
        <f>TEXT('P1'!J11,)</f>
        <v/>
      </c>
      <c r="M81" s="148" t="str">
        <f>TEXT('P1'!K11,)</f>
        <v>Maria Welma Batista de Menezes , Ouvidora</v>
      </c>
      <c r="N81" s="148" t="str">
        <f>TEXT('P1'!L11,)</f>
        <v/>
      </c>
      <c r="O81" s="47"/>
      <c r="P81" s="47"/>
      <c r="Q81" s="47"/>
    </row>
    <row r="82" spans="1:17" ht="94.5" x14ac:dyDescent="0.25">
      <c r="A82" s="17" t="str">
        <f>TEXT(PainelM!$B$10,)</f>
        <v/>
      </c>
      <c r="B82" s="17" t="str">
        <f>TEXT(PainelM!$B$8,)</f>
        <v>Sergipe (SE)</v>
      </c>
      <c r="C82" s="13" t="str">
        <f>TEXT(PainelM!$B$9,)</f>
        <v>Itabaianinha</v>
      </c>
      <c r="D82" s="13" t="s">
        <v>2</v>
      </c>
      <c r="E82" s="17">
        <v>1</v>
      </c>
      <c r="F82" s="45" t="str">
        <f>TEXT('P1'!D12,)</f>
        <v>Regulamentação e implementação da Lei dos Usuários de Serviços Públicos.</v>
      </c>
      <c r="G82" s="42" t="str">
        <f>TEXT('P1'!E12,)</f>
        <v>O ente proporciona a oportunidade de anonimato ao denunciante, caso ele assim prefira e, caso o denunciante queira se identificar, há obrigatoriedade de informá-lo que eventualmente a sua identificação pode se tornar pública ao final da investigação.</v>
      </c>
      <c r="H82" s="47" t="str">
        <f>TEXT('P1'!F12,)</f>
        <v>Sim</v>
      </c>
      <c r="I82" s="47" t="str">
        <f>TEXT('P1'!G12,)</f>
        <v>Não</v>
      </c>
      <c r="J82" s="148" t="str">
        <f>TEXT('P1'!H12,)</f>
        <v xml:space="preserve"> </v>
      </c>
      <c r="K82" s="148" t="str">
        <f>TEXT('P1'!I12,)</f>
        <v xml:space="preserve"> </v>
      </c>
      <c r="L82" s="148" t="str">
        <f>TEXT('P1'!J12,)</f>
        <v xml:space="preserve"> </v>
      </c>
      <c r="M82" s="148" t="str">
        <f>TEXT('P1'!K12,)</f>
        <v xml:space="preserve"> </v>
      </c>
      <c r="N82" s="148" t="str">
        <f>TEXT('P1'!L12,)</f>
        <v xml:space="preserve"> </v>
      </c>
      <c r="O82" s="47"/>
      <c r="P82" s="47"/>
      <c r="Q82" s="47"/>
    </row>
    <row r="83" spans="1:17" ht="63" x14ac:dyDescent="0.25">
      <c r="A83" s="17" t="str">
        <f>TEXT(PainelM!$B$10,)</f>
        <v/>
      </c>
      <c r="B83" s="17" t="str">
        <f>TEXT(PainelM!$B$8,)</f>
        <v>Sergipe (SE)</v>
      </c>
      <c r="C83" s="13" t="str">
        <f>TEXT(PainelM!$B$9,)</f>
        <v>Itabaianinha</v>
      </c>
      <c r="D83" s="13" t="s">
        <v>2</v>
      </c>
      <c r="E83" s="17">
        <v>1</v>
      </c>
      <c r="F83" s="45" t="str">
        <f>TEXT('P1'!D13,)</f>
        <v>Regulamentação e implementação da Lei dos Usuários de Serviços Públicos.</v>
      </c>
      <c r="G83" s="42" t="str">
        <f>TEXT('P1'!E13,)</f>
        <v>O ente regulamenta, utiliza e acompanha a Carta de Serviços ao Usuário, por meio de avaliação da efetividade e dos níveis de satisfação dos serviços prestados.</v>
      </c>
      <c r="H83" s="47" t="str">
        <f>TEXT('P1'!F13,)</f>
        <v>Não</v>
      </c>
      <c r="I83" s="47" t="str">
        <f>TEXT('P1'!G13,)</f>
        <v>Sim</v>
      </c>
      <c r="J83" s="148" t="str">
        <f>TEXT('P1'!H13,)</f>
        <v>Como implantamos o e-Ouv agora devemos criar essa Carta de Serviços ao Usuário</v>
      </c>
      <c r="K83" s="148" t="str">
        <f>TEXT('P1'!I13,)</f>
        <v>dois anos</v>
      </c>
      <c r="L83" s="148" t="str">
        <f>TEXT('P1'!J13,)</f>
        <v/>
      </c>
      <c r="M83" s="148" t="str">
        <f>TEXT('P1'!K13,)</f>
        <v>Maria Welma Batista de Menezes , Ouvidora</v>
      </c>
      <c r="N83" s="148" t="str">
        <f>TEXT('P1'!L13,)</f>
        <v/>
      </c>
      <c r="O83" s="47"/>
      <c r="P83" s="47"/>
      <c r="Q83" s="47"/>
    </row>
    <row r="84" spans="1:17" ht="63" x14ac:dyDescent="0.25">
      <c r="A84" s="17" t="str">
        <f>TEXT(PainelM!$B$10,)</f>
        <v/>
      </c>
      <c r="B84" s="17" t="str">
        <f>TEXT(PainelM!$B$8,)</f>
        <v>Sergipe (SE)</v>
      </c>
      <c r="C84" s="13" t="str">
        <f>TEXT(PainelM!$B$9,)</f>
        <v>Itabaianinha</v>
      </c>
      <c r="D84" s="13" t="s">
        <v>2</v>
      </c>
      <c r="E84" s="17">
        <v>1</v>
      </c>
      <c r="F84" s="45" t="str">
        <f>TEXT('P1'!D14,)</f>
        <v>Regulamentação e implementação da Lei dos Usuários de Serviços Públicos.</v>
      </c>
      <c r="G84" s="42" t="str">
        <f>TEXT('P1'!E14,)</f>
        <v xml:space="preserve"> O ente possui setor responsável por receber as manifestações dos usuários de serviço público, no caso da não existência da Ouvidoria.</v>
      </c>
      <c r="H84" s="47" t="str">
        <f>TEXT('P1'!F14,)</f>
        <v>Não</v>
      </c>
      <c r="I84" s="47" t="str">
        <f>TEXT('P1'!G14,)</f>
        <v>Não</v>
      </c>
      <c r="J84" s="148" t="str">
        <f>TEXT('P1'!H14,)</f>
        <v/>
      </c>
      <c r="K84" s="148" t="str">
        <f>TEXT('P1'!I14,)</f>
        <v/>
      </c>
      <c r="L84" s="148" t="str">
        <f>TEXT('P1'!J14,)</f>
        <v/>
      </c>
      <c r="M84" s="148" t="str">
        <f>TEXT('P1'!K14,)</f>
        <v/>
      </c>
      <c r="N84" s="148" t="str">
        <f>TEXT('P1'!L14,)</f>
        <v/>
      </c>
      <c r="O84" s="47"/>
      <c r="P84" s="47"/>
      <c r="Q84" s="47"/>
    </row>
    <row r="85" spans="1:17" ht="63" x14ac:dyDescent="0.25">
      <c r="A85" s="17" t="str">
        <f>TEXT(PainelM!$B$10,)</f>
        <v/>
      </c>
      <c r="B85" s="17" t="str">
        <f>TEXT(PainelM!$B$8,)</f>
        <v>Sergipe (SE)</v>
      </c>
      <c r="C85" s="13" t="str">
        <f>TEXT(PainelM!$B$9,)</f>
        <v>Itabaianinha</v>
      </c>
      <c r="D85" s="13" t="s">
        <v>2</v>
      </c>
      <c r="E85" s="17">
        <v>1</v>
      </c>
      <c r="F85" s="45" t="str">
        <f>TEXT('P1'!D15,)</f>
        <v>Regulamentação e implementação da Lei dos Usuários de Serviços Públicos.</v>
      </c>
      <c r="G85" s="42" t="str">
        <f>TEXT('P1'!E15,)</f>
        <v>O ente regulamentou a Lei do Usuário do Serviço Público.</v>
      </c>
      <c r="H85" s="47" t="str">
        <f>TEXT('P1'!F15,)</f>
        <v>Não</v>
      </c>
      <c r="I85" s="47" t="str">
        <f>TEXT('P1'!G15,)</f>
        <v>Não</v>
      </c>
      <c r="J85" s="148" t="str">
        <f>TEXT('P1'!H15,)</f>
        <v/>
      </c>
      <c r="K85" s="148" t="str">
        <f>TEXT('P1'!I15,)</f>
        <v/>
      </c>
      <c r="L85" s="148" t="str">
        <f>TEXT('P1'!J15,)</f>
        <v/>
      </c>
      <c r="M85" s="148" t="str">
        <f>TEXT('P1'!K15,)</f>
        <v/>
      </c>
      <c r="N85" s="148" t="str">
        <f>TEXT('P1'!L15,)</f>
        <v/>
      </c>
      <c r="O85" s="47"/>
      <c r="P85" s="47"/>
      <c r="Q85" s="47"/>
    </row>
    <row r="86" spans="1:17" ht="110.25" x14ac:dyDescent="0.25">
      <c r="A86" s="17" t="str">
        <f>TEXT(PainelM!$B$10,)</f>
        <v/>
      </c>
      <c r="B86" s="17" t="str">
        <f>TEXT(PainelM!$B$8,)</f>
        <v>Sergipe (SE)</v>
      </c>
      <c r="C86" s="13" t="str">
        <f>TEXT(PainelM!$B$9,)</f>
        <v>Itabaianinha</v>
      </c>
      <c r="D86" s="13" t="s">
        <v>2</v>
      </c>
      <c r="E86" s="17">
        <v>2</v>
      </c>
      <c r="F86" s="43" t="str">
        <f>TEXT('P2'!D3,)</f>
        <v>Capacitação da sociedade civil em temas de controle interno e controle social e divulgação dos resultados dos trabalhos realizados por auditoria interna e externa.</v>
      </c>
      <c r="G86" s="41" t="str">
        <f>TEXT('P2'!E3,)</f>
        <v>O ente promove capacitação para a sociedade civil em temas de controle interno.</v>
      </c>
      <c r="H86" s="47" t="str">
        <f>TEXT('P2'!F3,)</f>
        <v>Não</v>
      </c>
      <c r="I86" s="47" t="str">
        <f>TEXT('P2'!G3,)</f>
        <v>Não</v>
      </c>
      <c r="J86" s="148" t="str">
        <f>TEXT('P2'!H3,)</f>
        <v>Elaborar um plano de capacitação que disponibilizar no site oficial conteúdos de fácil compreensão e didático para o acesso da população</v>
      </c>
      <c r="K86" s="148" t="str">
        <f>TEXT('P2'!I3,)</f>
        <v>Dois anos</v>
      </c>
      <c r="L86" s="148" t="str">
        <f>TEXT('P2'!J3,)</f>
        <v/>
      </c>
      <c r="M86" s="148" t="str">
        <f>TEXT('P2'!K3,)</f>
        <v>Secretária de Controle Interno e Secretário de Comunicação</v>
      </c>
      <c r="N86" s="148" t="str">
        <f>TEXT('P2'!L3,)</f>
        <v xml:space="preserve"> </v>
      </c>
      <c r="O86" s="47"/>
      <c r="P86" s="47"/>
      <c r="Q86" s="47"/>
    </row>
    <row r="87" spans="1:17" ht="110.25" x14ac:dyDescent="0.25">
      <c r="A87" s="17" t="str">
        <f>TEXT(PainelM!$B$10,)</f>
        <v/>
      </c>
      <c r="B87" s="17" t="str">
        <f>TEXT(PainelM!$B$8,)</f>
        <v>Sergipe (SE)</v>
      </c>
      <c r="C87" s="13" t="str">
        <f>TEXT(PainelM!$B$9,)</f>
        <v>Itabaianinha</v>
      </c>
      <c r="D87" s="13" t="s">
        <v>2</v>
      </c>
      <c r="E87" s="17">
        <v>2</v>
      </c>
      <c r="F87" s="43" t="str">
        <f>TEXT('P2'!D4,)</f>
        <v>Capacitação da sociedade civil em temas de controle interno e controle social e divulgação dos resultados dos trabalhos realizados por auditoria interna e externa.</v>
      </c>
      <c r="G87" s="41" t="str">
        <f>TEXT('P2'!E4,)</f>
        <v>O ente divulga os resultados dos trabalhos realizados por auditoria interna e externa.</v>
      </c>
      <c r="H87" s="47" t="str">
        <f>TEXT('P2'!F4,)</f>
        <v>Aprimorar</v>
      </c>
      <c r="I87" s="47" t="str">
        <f>TEXT('P2'!G4,)</f>
        <v>Não</v>
      </c>
      <c r="J87" s="148" t="str">
        <f>TEXT('P2'!H4,)</f>
        <v>Disponibilizar no site oficial as auditorias internas realizadas</v>
      </c>
      <c r="K87" s="148" t="str">
        <f>TEXT('P2'!I4,)</f>
        <v>dois anos</v>
      </c>
      <c r="L87" s="148" t="str">
        <f>TEXT('P2'!J4,)</f>
        <v/>
      </c>
      <c r="M87" s="148" t="str">
        <f>TEXT('P2'!K4,)</f>
        <v>Secretária de Controle Interno e Secretário de Comunicação</v>
      </c>
      <c r="N87" s="148" t="str">
        <f>TEXT('P2'!L4,)</f>
        <v/>
      </c>
      <c r="O87" s="47"/>
      <c r="P87" s="47"/>
      <c r="Q87" s="47"/>
    </row>
    <row r="88" spans="1:17" ht="110.25" x14ac:dyDescent="0.25">
      <c r="A88" s="17" t="str">
        <f>TEXT(PainelM!$B$10,)</f>
        <v/>
      </c>
      <c r="B88" s="17" t="str">
        <f>TEXT(PainelM!$B$8,)</f>
        <v>Sergipe (SE)</v>
      </c>
      <c r="C88" s="13" t="str">
        <f>TEXT(PainelM!$B$9,)</f>
        <v>Itabaianinha</v>
      </c>
      <c r="D88" s="13" t="s">
        <v>2</v>
      </c>
      <c r="E88" s="17">
        <v>2</v>
      </c>
      <c r="F88" s="44" t="str">
        <f>TEXT('P2'!D5,)</f>
        <v>Promoção de atividades educativas sobre transparência, ética, cidadania e controle social voltadas ao público em geral e específicas ao público infanto-juvenil.</v>
      </c>
      <c r="G88" s="41" t="str">
        <f>TEXT('P2'!E5,)</f>
        <v>O ente promove atividades educativas sobre transparência, ética, cidadania e controle social voltadas ao público em geral e específicas ao público infanto-juvenil.</v>
      </c>
      <c r="H88" s="47" t="str">
        <f>TEXT('P2'!F5,)</f>
        <v>Aprimorar</v>
      </c>
      <c r="I88" s="47" t="str">
        <f>TEXT('P2'!G5,)</f>
        <v>Não</v>
      </c>
      <c r="J88" s="148" t="str">
        <f>TEXT('P2'!H5,)</f>
        <v>Precisamos de um plano mais estruturante, apenas vídeos de forma evasivas são disponibilizados</v>
      </c>
      <c r="K88" s="148" t="str">
        <f>TEXT('P2'!I5,)</f>
        <v>Dois anos</v>
      </c>
      <c r="L88" s="148" t="str">
        <f>TEXT('P2'!J5,)</f>
        <v/>
      </c>
      <c r="M88" s="148" t="str">
        <f>TEXT('P2'!K5,)</f>
        <v>Secretária de Controle Interno e Secretário de Comunicação</v>
      </c>
      <c r="N88" s="148" t="str">
        <f>TEXT('P2'!L5,)</f>
        <v xml:space="preserve"> </v>
      </c>
      <c r="O88" s="47"/>
      <c r="P88" s="47"/>
      <c r="Q88" s="47"/>
    </row>
    <row r="89" spans="1:17" ht="94.5" x14ac:dyDescent="0.25">
      <c r="A89" s="17" t="str">
        <f>TEXT(PainelM!$B$10,)</f>
        <v/>
      </c>
      <c r="B89" s="17" t="str">
        <f>TEXT(PainelM!$B$8,)</f>
        <v>Sergipe (SE)</v>
      </c>
      <c r="C89" s="13" t="str">
        <f>TEXT(PainelM!$B$9,)</f>
        <v>Itabaianinha</v>
      </c>
      <c r="D89" s="13" t="s">
        <v>2</v>
      </c>
      <c r="E89" s="17">
        <v>2</v>
      </c>
      <c r="F89" s="45" t="str">
        <f>TEXT('P2'!D6,)</f>
        <v>Realização de campanhas, treinamentos e capacitações para os servidores e comunidade sobre transparência e acesso à informação.</v>
      </c>
      <c r="G89" s="42" t="str">
        <f>TEXT('P2'!E6,)</f>
        <v>O ente realiza campanhas educacionais e publicitárias, treinamentos e capacitações para os servidores e comunidade local sobre transparência e o direito de acesso à informação.</v>
      </c>
      <c r="H89" s="47" t="str">
        <f>TEXT('P2'!F6,)</f>
        <v>Aprimorar</v>
      </c>
      <c r="I89" s="47" t="str">
        <f>TEXT('P2'!G6,)</f>
        <v>Não</v>
      </c>
      <c r="J89" s="148" t="str">
        <f>TEXT('P2'!H6,)</f>
        <v>Implantar mais vídeos informativos sobre o tema</v>
      </c>
      <c r="K89" s="148" t="str">
        <f>TEXT('P2'!I6,)</f>
        <v>Dois anos</v>
      </c>
      <c r="L89" s="148" t="str">
        <f>TEXT('P2'!J6,)</f>
        <v/>
      </c>
      <c r="M89" s="148" t="str">
        <f>TEXT('P2'!K6,)</f>
        <v>Secretária de Controle Interno e Secretário de Comunicação</v>
      </c>
      <c r="N89" s="148" t="str">
        <f>TEXT('P2'!L6,)</f>
        <v xml:space="preserve"> </v>
      </c>
      <c r="O89" s="47"/>
      <c r="P89" s="47"/>
      <c r="Q89" s="47"/>
    </row>
    <row r="90" spans="1:17" ht="47.25" x14ac:dyDescent="0.25">
      <c r="A90" s="17" t="str">
        <f>TEXT(PainelM!$B$10,)</f>
        <v/>
      </c>
      <c r="B90" s="17" t="str">
        <f>TEXT(PainelM!$B$8,)</f>
        <v>Sergipe (SE)</v>
      </c>
      <c r="C90" s="13" t="str">
        <f>TEXT(PainelM!$B$9,)</f>
        <v>Itabaianinha</v>
      </c>
      <c r="D90" s="13" t="s">
        <v>2</v>
      </c>
      <c r="E90" s="17">
        <v>3</v>
      </c>
      <c r="F90" s="43" t="str">
        <f>TEXT('P3'!D3,)</f>
        <v>Funcionamento dos Conselhos de Políticas Públicas facultativos.</v>
      </c>
      <c r="G90" s="41" t="str">
        <f>TEXT('P3'!E3,)</f>
        <v>O ente mantém Conselhos de outras políticas públicas facultativos, importantes para a comunidade local.</v>
      </c>
      <c r="H90" s="47" t="str">
        <f>TEXT('P3'!F3,)</f>
        <v>Sim</v>
      </c>
      <c r="I90" s="47" t="str">
        <f>TEXT('P3'!G3,)</f>
        <v>Não</v>
      </c>
      <c r="J90" s="148" t="str">
        <f>TEXT('P3'!H3,)</f>
        <v xml:space="preserve"> </v>
      </c>
      <c r="K90" s="148" t="str">
        <f>TEXT('P3'!I3,)</f>
        <v xml:space="preserve"> </v>
      </c>
      <c r="L90" s="148" t="str">
        <f>TEXT('P3'!J3,)</f>
        <v xml:space="preserve"> </v>
      </c>
      <c r="M90" s="148" t="str">
        <f>TEXT('P3'!K3,)</f>
        <v xml:space="preserve"> </v>
      </c>
      <c r="N90" s="148" t="str">
        <f>TEXT('P3'!L3,)</f>
        <v xml:space="preserve"> </v>
      </c>
      <c r="O90" s="47"/>
      <c r="P90" s="47"/>
      <c r="Q90" s="47"/>
    </row>
    <row r="91" spans="1:17" ht="47.25" x14ac:dyDescent="0.25">
      <c r="A91" s="17" t="str">
        <f>TEXT(PainelM!$B$10,)</f>
        <v/>
      </c>
      <c r="B91" s="17" t="str">
        <f>TEXT(PainelM!$B$8,)</f>
        <v>Sergipe (SE)</v>
      </c>
      <c r="C91" s="13" t="str">
        <f>TEXT(PainelM!$B$9,)</f>
        <v>Itabaianinha</v>
      </c>
      <c r="D91" s="13" t="s">
        <v>2</v>
      </c>
      <c r="E91" s="17">
        <v>3</v>
      </c>
      <c r="F91" s="44" t="str">
        <f>TEXT('P3'!D4,)</f>
        <v>Estabelecimento de uma política de comunicação com os cidadãos.</v>
      </c>
      <c r="G91" s="41" t="str">
        <f>TEXT('P3'!E4,)</f>
        <v>O ente tem uma política de comunicação com os cidadãos.</v>
      </c>
      <c r="H91" s="47" t="str">
        <f>TEXT('P3'!F4,)</f>
        <v>Sim</v>
      </c>
      <c r="I91" s="47" t="str">
        <f>TEXT('P3'!G4,)</f>
        <v>Não</v>
      </c>
      <c r="J91" s="148" t="str">
        <f>TEXT('P3'!H4,)</f>
        <v xml:space="preserve"> </v>
      </c>
      <c r="K91" s="148" t="str">
        <f>TEXT('P3'!I4,)</f>
        <v xml:space="preserve"> </v>
      </c>
      <c r="L91" s="148" t="str">
        <f>TEXT('P3'!J4,)</f>
        <v xml:space="preserve"> </v>
      </c>
      <c r="M91" s="148" t="str">
        <f>TEXT('P3'!K4,)</f>
        <v xml:space="preserve"> </v>
      </c>
      <c r="N91" s="148" t="str">
        <f>TEXT('P3'!L4,)</f>
        <v xml:space="preserve"> </v>
      </c>
      <c r="O91" s="47"/>
      <c r="P91" s="47"/>
      <c r="Q91" s="47"/>
    </row>
    <row r="92" spans="1:17" ht="63" x14ac:dyDescent="0.25">
      <c r="A92" s="17" t="str">
        <f>TEXT(PainelM!$B$10,)</f>
        <v/>
      </c>
      <c r="B92" s="17" t="str">
        <f>TEXT(PainelM!$B$8,)</f>
        <v>Sergipe (SE)</v>
      </c>
      <c r="C92" s="13" t="str">
        <f>TEXT(PainelM!$B$9,)</f>
        <v>Itabaianinha</v>
      </c>
      <c r="D92" s="13" t="s">
        <v>2</v>
      </c>
      <c r="E92" s="17">
        <v>3</v>
      </c>
      <c r="F92" s="45" t="str">
        <f>TEXT('P3'!D5,)</f>
        <v>Implantação de um Plano de Governo Aberto.</v>
      </c>
      <c r="G92" s="42" t="str">
        <f>TEXT('P3'!E5,)</f>
        <v>O ente destacou Grupo de Trabalho da sociedade civil para interlocução na elaboração, implementação e monitoramento de compromissos de Governo Aberto.</v>
      </c>
      <c r="H92" s="47" t="str">
        <f>TEXT('P3'!F5,)</f>
        <v>Não</v>
      </c>
      <c r="I92" s="47" t="str">
        <f>TEXT('P3'!G5,)</f>
        <v>Não</v>
      </c>
      <c r="J92" s="148" t="str">
        <f>TEXT('P3'!H5,)</f>
        <v>Ver possibilidades para implantar o Programa Governo Aberto</v>
      </c>
      <c r="K92" s="148" t="str">
        <f>TEXT('P3'!I5,)</f>
        <v>dois anos</v>
      </c>
      <c r="L92" s="148" t="str">
        <f>TEXT('P3'!J5,)</f>
        <v/>
      </c>
      <c r="M92" s="148" t="str">
        <f>TEXT('P3'!K5,)</f>
        <v>Secretária de Controle Interno e Secretário de Comunicação</v>
      </c>
      <c r="N92" s="148" t="str">
        <f>TEXT('P3'!L5,)</f>
        <v/>
      </c>
      <c r="O92" s="47"/>
      <c r="P92" s="47"/>
      <c r="Q92" s="47"/>
    </row>
    <row r="93" spans="1:17" ht="31.5" x14ac:dyDescent="0.25">
      <c r="A93" s="17" t="str">
        <f>TEXT(PainelM!$B$10,)</f>
        <v/>
      </c>
      <c r="B93" s="17" t="str">
        <f>TEXT(PainelM!$B$8,)</f>
        <v>Sergipe (SE)</v>
      </c>
      <c r="C93" s="13" t="str">
        <f>TEXT(PainelM!$B$9,)</f>
        <v>Itabaianinha</v>
      </c>
      <c r="D93" s="13" t="s">
        <v>2</v>
      </c>
      <c r="E93" s="17">
        <v>3</v>
      </c>
      <c r="F93" s="45" t="str">
        <f>TEXT('P3'!D6,)</f>
        <v>Implantação de um Plano de Governo Aberto.</v>
      </c>
      <c r="G93" s="42" t="str">
        <f>TEXT('P3'!E6,)</f>
        <v>O ente possui metodologia para co-criação de ações para Governo Aberto.</v>
      </c>
      <c r="H93" s="47" t="str">
        <f>TEXT('P3'!F6,)</f>
        <v>Não</v>
      </c>
      <c r="I93" s="47" t="str">
        <f>TEXT('P3'!G6,)</f>
        <v>Não</v>
      </c>
      <c r="J93" s="148" t="str">
        <f>TEXT('P3'!H6,)</f>
        <v>Ver possibilidades para implantar o Programa Governo Aberto</v>
      </c>
      <c r="K93" s="148" t="str">
        <f>TEXT('P3'!I6,)</f>
        <v>dois anos</v>
      </c>
      <c r="L93" s="148" t="str">
        <f>TEXT('P3'!J6,)</f>
        <v/>
      </c>
      <c r="M93" s="148" t="str">
        <f>TEXT('P3'!K6,)</f>
        <v>Secretária de Controle Interno e Secretário de Comunicação</v>
      </c>
      <c r="N93" s="148" t="str">
        <f>TEXT('P3'!L6,)</f>
        <v/>
      </c>
      <c r="O93" s="47"/>
      <c r="P93" s="47"/>
      <c r="Q93" s="47"/>
    </row>
    <row r="94" spans="1:17" ht="31.5" x14ac:dyDescent="0.25">
      <c r="A94" s="17" t="str">
        <f>TEXT(PainelM!$B$10,)</f>
        <v/>
      </c>
      <c r="B94" s="17" t="str">
        <f>TEXT(PainelM!$B$8,)</f>
        <v>Sergipe (SE)</v>
      </c>
      <c r="C94" s="13" t="str">
        <f>TEXT(PainelM!$B$9,)</f>
        <v>Itabaianinha</v>
      </c>
      <c r="D94" s="13" t="s">
        <v>2</v>
      </c>
      <c r="E94" s="17">
        <v>3</v>
      </c>
      <c r="F94" s="45" t="str">
        <f>TEXT('P3'!D7,)</f>
        <v>Implantação de um Plano de Governo Aberto.</v>
      </c>
      <c r="G94" s="42" t="str">
        <f>TEXT('P3'!E7,)</f>
        <v>O ente executa os compromissos assumidos no Plano de Governo Aberto.</v>
      </c>
      <c r="H94" s="47" t="str">
        <f>TEXT('P3'!F7,)</f>
        <v>Não</v>
      </c>
      <c r="I94" s="47" t="str">
        <f>TEXT('P3'!G7,)</f>
        <v>Não</v>
      </c>
      <c r="J94" s="148" t="str">
        <f>TEXT('P3'!H7,)</f>
        <v>Ver possibilidades para implantar o Programa Governo Aberto</v>
      </c>
      <c r="K94" s="148" t="str">
        <f>TEXT('P3'!I7,)</f>
        <v>dois anos</v>
      </c>
      <c r="L94" s="148" t="str">
        <f>TEXT('P3'!J7,)</f>
        <v/>
      </c>
      <c r="M94" s="148" t="str">
        <f>TEXT('P3'!K7,)</f>
        <v>Secretária de Controle Interno e Secretário de Comunicação</v>
      </c>
      <c r="N94" s="148" t="str">
        <f>TEXT('P3'!L7,)</f>
        <v/>
      </c>
      <c r="O94" s="47"/>
      <c r="P94" s="47"/>
      <c r="Q94" s="47"/>
    </row>
    <row r="95" spans="1:17" ht="31.5" x14ac:dyDescent="0.25">
      <c r="A95" s="17" t="str">
        <f>TEXT(PainelM!$B$10,)</f>
        <v/>
      </c>
      <c r="B95" s="17" t="str">
        <f>TEXT(PainelM!$B$8,)</f>
        <v>Sergipe (SE)</v>
      </c>
      <c r="C95" s="13" t="str">
        <f>TEXT(PainelM!$B$9,)</f>
        <v>Itabaianinha</v>
      </c>
      <c r="D95" s="13" t="s">
        <v>2</v>
      </c>
      <c r="E95" s="17">
        <v>3</v>
      </c>
      <c r="F95" s="45" t="str">
        <f>TEXT('P3'!D8,)</f>
        <v>Implantação de um Plano de Governo Aberto.</v>
      </c>
      <c r="G95" s="42" t="str">
        <f>TEXT('P3'!E8,)</f>
        <v>O ente possui metodologia de monitoramento da execução das ações para Governo Aberto.</v>
      </c>
      <c r="H95" s="47" t="str">
        <f>TEXT('P3'!F8,)</f>
        <v>Não</v>
      </c>
      <c r="I95" s="47" t="str">
        <f>TEXT('P3'!G8,)</f>
        <v>Não</v>
      </c>
      <c r="J95" s="148" t="str">
        <f>TEXT('P3'!H8,)</f>
        <v>Ver possibilidades para implantar o Programa Governo Aberto</v>
      </c>
      <c r="K95" s="148" t="str">
        <f>TEXT('P3'!I8,)</f>
        <v>dois anos</v>
      </c>
      <c r="L95" s="148" t="str">
        <f>TEXT('P3'!J8,)</f>
        <v/>
      </c>
      <c r="M95" s="148" t="str">
        <f>TEXT('P3'!K8,)</f>
        <v>Secretária de Controle Interno e Secretário de Comunicação</v>
      </c>
      <c r="N95" s="148" t="str">
        <f>TEXT('P3'!L8,)</f>
        <v/>
      </c>
      <c r="O95" s="47"/>
      <c r="P95" s="47"/>
      <c r="Q95" s="47"/>
    </row>
  </sheetData>
  <sheetProtection algorithmName="SHA-512" hashValue="xPcBlpUFrIC6kiGXM6pML9YpAtcoPA0g3+HubTN8T6moHCRrg97d0efa5UgILhYcf8bAlIZbkpdEu2bGw7RCIg==" saltValue="/a+peaf5y6XRiDFNnWnTUQ==" spinCount="100000" sheet="1" objects="1" scenarios="1"/>
  <autoFilter ref="A2:Q95" xr:uid="{00000000-0009-0000-0000-00000D000000}"/>
  <mergeCells count="1">
    <mergeCell ref="I1:M1"/>
  </mergeCells>
  <conditionalFormatting sqref="J3:N95">
    <cfRule type="expression" dxfId="1" priority="1">
      <formula>$I3="Não"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0000000}">
          <x14:formula1>
            <xm:f>Menus!$B$4:$B$6</xm:f>
          </x14:formula1>
          <xm:sqref>H3:H95 J3:Q95</xm:sqref>
        </x14:dataValidation>
        <x14:dataValidation type="list" allowBlank="1" showInputMessage="1" showErrorMessage="1" xr:uid="{00000000-0002-0000-0D00-000001000000}">
          <x14:formula1>
            <xm:f>Menus!$B$12:$B$13</xm:f>
          </x14:formula1>
          <xm:sqref>I3:I95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filterMode="1">
    <pageSetUpPr fitToPage="1"/>
  </sheetPr>
  <dimension ref="A1:N95"/>
  <sheetViews>
    <sheetView showGridLines="0" tabSelected="1" view="pageLayout" topLeftCell="F1" zoomScale="80" zoomScaleNormal="100" zoomScalePageLayoutView="80" workbookViewId="0">
      <selection activeCell="H4" sqref="H4"/>
    </sheetView>
  </sheetViews>
  <sheetFormatPr defaultColWidth="24.75" defaultRowHeight="15.75" x14ac:dyDescent="0.25"/>
  <cols>
    <col min="1" max="1" width="8.5" style="17" hidden="1" customWidth="1"/>
    <col min="2" max="2" width="8.625" style="17" hidden="1" customWidth="1"/>
    <col min="3" max="3" width="9.25" style="13" hidden="1" customWidth="1"/>
    <col min="4" max="4" width="10.625" style="13" hidden="1" customWidth="1"/>
    <col min="5" max="5" width="6.5" style="17" hidden="1" customWidth="1"/>
    <col min="6" max="6" width="24.75" style="58"/>
    <col min="7" max="7" width="44" style="58" customWidth="1"/>
    <col min="8" max="8" width="13.875" style="17" customWidth="1"/>
    <col min="9" max="9" width="29.5" style="17" bestFit="1" customWidth="1"/>
    <col min="10" max="13" width="24.75" style="17"/>
    <col min="14" max="14" width="24.75" style="17" customWidth="1"/>
    <col min="15" max="16384" width="24.75" style="58"/>
  </cols>
  <sheetData>
    <row r="1" spans="1:14" s="147" customFormat="1" ht="42" x14ac:dyDescent="0.25">
      <c r="A1" s="19"/>
      <c r="B1" s="19"/>
      <c r="C1" s="33"/>
      <c r="D1" s="33"/>
      <c r="E1" s="19"/>
      <c r="F1" s="3"/>
      <c r="G1" s="154" t="s">
        <v>19</v>
      </c>
      <c r="H1" s="19" t="s">
        <v>29</v>
      </c>
      <c r="I1" s="155" t="s">
        <v>55</v>
      </c>
      <c r="J1" s="210" t="s">
        <v>18</v>
      </c>
      <c r="K1" s="210"/>
      <c r="L1" s="210"/>
      <c r="M1" s="210"/>
      <c r="N1" s="210"/>
    </row>
    <row r="2" spans="1:14" s="13" customFormat="1" ht="30" x14ac:dyDescent="0.25">
      <c r="A2" s="30" t="s">
        <v>53</v>
      </c>
      <c r="B2" s="30" t="s">
        <v>54</v>
      </c>
      <c r="C2" s="30" t="s">
        <v>30</v>
      </c>
      <c r="D2" s="30" t="s">
        <v>31</v>
      </c>
      <c r="E2" s="30" t="s">
        <v>32</v>
      </c>
      <c r="F2" s="30" t="s">
        <v>33</v>
      </c>
      <c r="G2" s="30" t="s">
        <v>34</v>
      </c>
      <c r="H2" s="30" t="s">
        <v>35</v>
      </c>
      <c r="I2" s="30" t="s">
        <v>36</v>
      </c>
      <c r="J2" s="30" t="s">
        <v>37</v>
      </c>
      <c r="K2" s="30" t="s">
        <v>38</v>
      </c>
      <c r="L2" s="30" t="s">
        <v>39</v>
      </c>
      <c r="M2" s="30" t="s">
        <v>40</v>
      </c>
      <c r="N2" s="30" t="s">
        <v>41</v>
      </c>
    </row>
    <row r="3" spans="1:14" ht="31.5" hidden="1" x14ac:dyDescent="0.25">
      <c r="A3" s="17" t="str">
        <f>TEXT(PainelM!$B$10,)</f>
        <v/>
      </c>
      <c r="B3" s="17" t="str">
        <f>TEXT(PainelM!$B$8,)</f>
        <v>Sergipe (SE)</v>
      </c>
      <c r="C3" s="13" t="str">
        <f>TEXT(PainelM!$B$9,)</f>
        <v>Itabaianinha</v>
      </c>
      <c r="D3" s="13" t="s">
        <v>0</v>
      </c>
      <c r="E3" s="17">
        <v>1</v>
      </c>
      <c r="F3" s="72" t="str">
        <f>TEXT('T1'!D3,)</f>
        <v>Regulamentação local da Lei de Acesso à Informação.</v>
      </c>
      <c r="G3" s="73" t="str">
        <f>TEXT('T1'!E3,)</f>
        <v>O ente regulamentou o Serviço de Informação ao Cidadão (SIC) presencial e pela Internet (e-SIC).</v>
      </c>
      <c r="H3" s="47" t="str">
        <f>TEXT('T1'!F3,)</f>
        <v>Sim</v>
      </c>
      <c r="I3" s="47" t="str">
        <f>TEXT('T1'!G3,)</f>
        <v>Não</v>
      </c>
      <c r="J3" s="148" t="str">
        <f>TEXT('T1'!H3,)</f>
        <v/>
      </c>
      <c r="K3" s="148" t="str">
        <f>TEXT('T1'!I3,)</f>
        <v/>
      </c>
      <c r="L3" s="148" t="str">
        <f>TEXT('T1'!J3,)</f>
        <v/>
      </c>
      <c r="M3" s="148" t="str">
        <f>TEXT('T1'!K3,)</f>
        <v/>
      </c>
      <c r="N3" s="148" t="str">
        <f>TEXT('T1'!L3,)</f>
        <v/>
      </c>
    </row>
    <row r="4" spans="1:14" ht="63" x14ac:dyDescent="0.25">
      <c r="A4" s="17" t="str">
        <f>TEXT(PainelM!$B$10,)</f>
        <v/>
      </c>
      <c r="B4" s="17" t="str">
        <f>TEXT(PainelM!$B$8,)</f>
        <v>Sergipe (SE)</v>
      </c>
      <c r="C4" s="13" t="str">
        <f>TEXT(PainelM!$B$9,)</f>
        <v>Itabaianinha</v>
      </c>
      <c r="D4" s="13" t="s">
        <v>0</v>
      </c>
      <c r="E4" s="17">
        <v>1</v>
      </c>
      <c r="F4" s="72" t="str">
        <f>TEXT('T1'!D4,)</f>
        <v>Regulamentação local da Lei de Acesso à Informação.</v>
      </c>
      <c r="G4" s="73" t="str">
        <f>TEXT('T1'!E4,)</f>
        <v>O ente regulamentou a classificação de sigilo por autoridade ou Comissão de Reavaliação de Informações Sigilosas e a responsabilização pelo descumprimento dos regramentos estabelecidos.</v>
      </c>
      <c r="H4" s="47" t="str">
        <f>TEXT('T1'!F4,)</f>
        <v>Aprimorar</v>
      </c>
      <c r="I4" s="47" t="str">
        <f>TEXT('T1'!G4,)</f>
        <v>Sim</v>
      </c>
      <c r="J4" s="148" t="str">
        <f>TEXT('T1'!H4,)</f>
        <v>Instituir comissão de reavaliação de informações sigilosas</v>
      </c>
      <c r="K4" s="148" t="str">
        <f>TEXT('T1'!I4,)</f>
        <v>02 anos</v>
      </c>
      <c r="L4" s="148" t="str">
        <f>TEXT('T1'!J4,)</f>
        <v/>
      </c>
      <c r="M4" s="148" t="str">
        <f>TEXT('T1'!K4,)</f>
        <v>Secretária M de Administração, Débora Macedo</v>
      </c>
      <c r="N4" s="148" t="str">
        <f>TEXT('T1'!L4,)</f>
        <v>Considerar momento de pandemia</v>
      </c>
    </row>
    <row r="5" spans="1:14" ht="31.5" hidden="1" x14ac:dyDescent="0.25">
      <c r="A5" s="17" t="str">
        <f>TEXT(PainelM!$B$10,)</f>
        <v/>
      </c>
      <c r="B5" s="17" t="str">
        <f>TEXT(PainelM!$B$8,)</f>
        <v>Sergipe (SE)</v>
      </c>
      <c r="C5" s="13" t="str">
        <f>TEXT(PainelM!$B$9,)</f>
        <v>Itabaianinha</v>
      </c>
      <c r="D5" s="13" t="s">
        <v>0</v>
      </c>
      <c r="E5" s="17">
        <v>1</v>
      </c>
      <c r="F5" s="72" t="str">
        <f>TEXT('T1'!D5,)</f>
        <v>Regulamentação local da Lei de Acesso à Informação.</v>
      </c>
      <c r="G5" s="73" t="str">
        <f>TEXT('T1'!E5,)</f>
        <v>O ente regulamentou as instâncias recursais.</v>
      </c>
      <c r="H5" s="47" t="str">
        <f>TEXT('T1'!F5,)</f>
        <v>Sim</v>
      </c>
      <c r="I5" s="47" t="str">
        <f>TEXT('T1'!G5,)</f>
        <v>Não</v>
      </c>
      <c r="J5" s="148" t="str">
        <f>TEXT('T1'!H5,)</f>
        <v/>
      </c>
      <c r="K5" s="148" t="str">
        <f>TEXT('T1'!I5,)</f>
        <v/>
      </c>
      <c r="L5" s="148" t="str">
        <f>TEXT('T1'!J5,)</f>
        <v/>
      </c>
      <c r="M5" s="148" t="str">
        <f>TEXT('T1'!K5,)</f>
        <v/>
      </c>
      <c r="N5" s="148" t="str">
        <f>TEXT('T1'!L5,)</f>
        <v/>
      </c>
    </row>
    <row r="6" spans="1:14" ht="47.25" hidden="1" x14ac:dyDescent="0.25">
      <c r="A6" s="17" t="str">
        <f>TEXT(PainelM!$B$10,)</f>
        <v/>
      </c>
      <c r="B6" s="17" t="str">
        <f>TEXT(PainelM!$B$8,)</f>
        <v>Sergipe (SE)</v>
      </c>
      <c r="C6" s="13" t="str">
        <f>TEXT(PainelM!$B$9,)</f>
        <v>Itabaianinha</v>
      </c>
      <c r="D6" s="13" t="s">
        <v>0</v>
      </c>
      <c r="E6" s="17">
        <v>1</v>
      </c>
      <c r="F6" s="72" t="str">
        <f>TEXT('T1'!D6,)</f>
        <v>Regulamentação local da Lei de Acesso à Informação.</v>
      </c>
      <c r="G6" s="73" t="str">
        <f>TEXT('T1'!E6,)</f>
        <v>O ente expõe a regulamentação da Lei de Acesso à Informação – LAI, Lei n° 12.527/2011 em seu site, em local de fácil acesso.</v>
      </c>
      <c r="H6" s="47" t="str">
        <f>TEXT('T1'!F6,)</f>
        <v>Sim</v>
      </c>
      <c r="I6" s="47" t="str">
        <f>TEXT('T1'!G6,)</f>
        <v>Não</v>
      </c>
      <c r="J6" s="148" t="str">
        <f>TEXT('T1'!H6,)</f>
        <v/>
      </c>
      <c r="K6" s="148" t="str">
        <f>TEXT('T1'!I6,)</f>
        <v/>
      </c>
      <c r="L6" s="148" t="str">
        <f>TEXT('T1'!J6,)</f>
        <v/>
      </c>
      <c r="M6" s="148" t="str">
        <f>TEXT('T1'!K6,)</f>
        <v/>
      </c>
      <c r="N6" s="148" t="str">
        <f>TEXT('T1'!L6,)</f>
        <v/>
      </c>
    </row>
    <row r="7" spans="1:14" ht="31.5" hidden="1" x14ac:dyDescent="0.25">
      <c r="A7" s="17" t="str">
        <f>TEXT(PainelM!$B$10,)</f>
        <v/>
      </c>
      <c r="B7" s="17" t="str">
        <f>TEXT(PainelM!$B$8,)</f>
        <v>Sergipe (SE)</v>
      </c>
      <c r="C7" s="13" t="str">
        <f>TEXT(PainelM!$B$9,)</f>
        <v>Itabaianinha</v>
      </c>
      <c r="D7" s="13" t="s">
        <v>0</v>
      </c>
      <c r="E7" s="17">
        <v>1</v>
      </c>
      <c r="F7" s="74" t="str">
        <f>TEXT('T1'!D7,)</f>
        <v>Implementação da Lei de Acesso à Informação.</v>
      </c>
      <c r="G7" s="73" t="str">
        <f>TEXT('T1'!E7,)</f>
        <v>O ente nomeou e divulgou o nome da autoridade responsável pela implementação da LAI.</v>
      </c>
      <c r="H7" s="47" t="str">
        <f>TEXT('T1'!F7,)</f>
        <v>Sim</v>
      </c>
      <c r="I7" s="47" t="str">
        <f>TEXT('T1'!G7,)</f>
        <v>Não</v>
      </c>
      <c r="J7" s="148" t="str">
        <f>TEXT('T1'!H7,)</f>
        <v/>
      </c>
      <c r="K7" s="148" t="str">
        <f>TEXT('T1'!I7,)</f>
        <v/>
      </c>
      <c r="L7" s="148" t="str">
        <f>TEXT('T1'!J7,)</f>
        <v/>
      </c>
      <c r="M7" s="148" t="str">
        <f>TEXT('T1'!K7,)</f>
        <v/>
      </c>
      <c r="N7" s="148" t="str">
        <f>TEXT('T1'!L7,)</f>
        <v/>
      </c>
    </row>
    <row r="8" spans="1:14" ht="78.75" hidden="1" x14ac:dyDescent="0.25">
      <c r="A8" s="17" t="str">
        <f>TEXT(PainelM!$B$10,)</f>
        <v/>
      </c>
      <c r="B8" s="17" t="str">
        <f>TEXT(PainelM!$B$8,)</f>
        <v>Sergipe (SE)</v>
      </c>
      <c r="C8" s="13" t="str">
        <f>TEXT(PainelM!$B$9,)</f>
        <v>Itabaianinha</v>
      </c>
      <c r="D8" s="13" t="s">
        <v>0</v>
      </c>
      <c r="E8" s="17">
        <v>1</v>
      </c>
      <c r="F8" s="74" t="str">
        <f>TEXT('T1'!D8,)</f>
        <v>Implementação da Lei de Acesso à Informação.</v>
      </c>
      <c r="G8" s="73" t="str">
        <f>TEXT('T1'!E8,)</f>
        <v>O ente possui Sistema Eletrônico de Serviço de Informação ao Cidadão (e-SIC) e atendimento presencial com divulgação do seu endereço, telefone, horário de atendimento e colaboradores responsáveis.</v>
      </c>
      <c r="H8" s="47" t="str">
        <f>TEXT('T1'!F8,)</f>
        <v>Sim</v>
      </c>
      <c r="I8" s="47" t="str">
        <f>TEXT('T1'!G8,)</f>
        <v>Não</v>
      </c>
      <c r="J8" s="148" t="str">
        <f>TEXT('T1'!H8,)</f>
        <v/>
      </c>
      <c r="K8" s="148" t="str">
        <f>TEXT('T1'!I8,)</f>
        <v/>
      </c>
      <c r="L8" s="148" t="str">
        <f>TEXT('T1'!J8,)</f>
        <v/>
      </c>
      <c r="M8" s="148" t="str">
        <f>TEXT('T1'!K8,)</f>
        <v/>
      </c>
      <c r="N8" s="148" t="str">
        <f>TEXT('T1'!L8,)</f>
        <v/>
      </c>
    </row>
    <row r="9" spans="1:14" ht="31.5" hidden="1" x14ac:dyDescent="0.25">
      <c r="A9" s="17" t="str">
        <f>TEXT(PainelM!$B$10,)</f>
        <v/>
      </c>
      <c r="B9" s="17" t="str">
        <f>TEXT(PainelM!$B$8,)</f>
        <v>Sergipe (SE)</v>
      </c>
      <c r="C9" s="13" t="str">
        <f>TEXT(PainelM!$B$9,)</f>
        <v>Itabaianinha</v>
      </c>
      <c r="D9" s="13" t="s">
        <v>0</v>
      </c>
      <c r="E9" s="17">
        <v>1</v>
      </c>
      <c r="F9" s="74" t="str">
        <f>TEXT('T1'!D9,)</f>
        <v>Implementação da Lei de Acesso à Informação.</v>
      </c>
      <c r="G9" s="73" t="str">
        <f>TEXT('T1'!E9,)</f>
        <v>O ente possibilita o acompanhamento do pedido de acesso à informação por número de protocolo.</v>
      </c>
      <c r="H9" s="47" t="str">
        <f>TEXT('T1'!F9,)</f>
        <v>Sim</v>
      </c>
      <c r="I9" s="47" t="str">
        <f>TEXT('T1'!G9,)</f>
        <v>Não</v>
      </c>
      <c r="J9" s="148" t="str">
        <f>TEXT('T1'!H9,)</f>
        <v/>
      </c>
      <c r="K9" s="148" t="str">
        <f>TEXT('T1'!I9,)</f>
        <v/>
      </c>
      <c r="L9" s="148" t="str">
        <f>TEXT('T1'!J9,)</f>
        <v/>
      </c>
      <c r="M9" s="148" t="str">
        <f>TEXT('T1'!K9,)</f>
        <v/>
      </c>
      <c r="N9" s="148" t="str">
        <f>TEXT('T1'!L9,)</f>
        <v/>
      </c>
    </row>
    <row r="10" spans="1:14" ht="78.75" hidden="1" x14ac:dyDescent="0.25">
      <c r="A10" s="17" t="str">
        <f>TEXT(PainelM!$B$10,)</f>
        <v/>
      </c>
      <c r="B10" s="17" t="str">
        <f>TEXT(PainelM!$B$8,)</f>
        <v>Sergipe (SE)</v>
      </c>
      <c r="C10" s="13" t="str">
        <f>TEXT(PainelM!$B$9,)</f>
        <v>Itabaianinha</v>
      </c>
      <c r="D10" s="13" t="s">
        <v>0</v>
      </c>
      <c r="E10" s="17">
        <v>1</v>
      </c>
      <c r="F10" s="74" t="str">
        <f>TEXT('T1'!D10,)</f>
        <v>Implementação da Lei de Acesso à Informação.</v>
      </c>
      <c r="G10" s="73" t="str">
        <f>TEXT('T1'!E10,)</f>
        <v>O ente possibilita o registro de reclamação por omissão de resposta ao pedido de acesso à informação e promove a possibilidade efetiva de recurso à decisão sobre o acesso à informação no sistema eletrônico.</v>
      </c>
      <c r="H10" s="47" t="str">
        <f>TEXT('T1'!F10,)</f>
        <v>Sim</v>
      </c>
      <c r="I10" s="47" t="str">
        <f>TEXT('T1'!G10,)</f>
        <v>Não</v>
      </c>
      <c r="J10" s="148" t="str">
        <f>TEXT('T1'!H10,)</f>
        <v/>
      </c>
      <c r="K10" s="148" t="str">
        <f>TEXT('T1'!I10,)</f>
        <v/>
      </c>
      <c r="L10" s="148" t="str">
        <f>TEXT('T1'!J10,)</f>
        <v/>
      </c>
      <c r="M10" s="148" t="str">
        <f>TEXT('T1'!K10,)</f>
        <v/>
      </c>
      <c r="N10" s="148" t="str">
        <f>TEXT('T1'!L10,)</f>
        <v/>
      </c>
    </row>
    <row r="11" spans="1:14" ht="47.25" hidden="1" x14ac:dyDescent="0.25">
      <c r="A11" s="17" t="str">
        <f>TEXT(PainelM!$B$10,)</f>
        <v/>
      </c>
      <c r="B11" s="17" t="str">
        <f>TEXT(PainelM!$B$8,)</f>
        <v>Sergipe (SE)</v>
      </c>
      <c r="C11" s="13" t="str">
        <f>TEXT(PainelM!$B$9,)</f>
        <v>Itabaianinha</v>
      </c>
      <c r="D11" s="13" t="s">
        <v>0</v>
      </c>
      <c r="E11" s="17">
        <v>1</v>
      </c>
      <c r="F11" s="74" t="str">
        <f>TEXT('T1'!D11,)</f>
        <v>Implementação da Lei de Acesso à Informação.</v>
      </c>
      <c r="G11" s="73" t="str">
        <f>TEXT('T1'!E11,)</f>
        <v>O ente publica no site o relatório estatístico dos pedidos de acesso à informação, pelo menos com periodicidade mensal..</v>
      </c>
      <c r="H11" s="47" t="str">
        <f>TEXT('T1'!F11,)</f>
        <v>Sim</v>
      </c>
      <c r="I11" s="47" t="str">
        <f>TEXT('T1'!G11,)</f>
        <v>Não</v>
      </c>
      <c r="J11" s="148" t="str">
        <f>TEXT('T1'!H11,)</f>
        <v/>
      </c>
      <c r="K11" s="148" t="str">
        <f>TEXT('T1'!I11,)</f>
        <v/>
      </c>
      <c r="L11" s="148" t="str">
        <f>TEXT('T1'!J11,)</f>
        <v/>
      </c>
      <c r="M11" s="148" t="str">
        <f>TEXT('T1'!K11,)</f>
        <v/>
      </c>
      <c r="N11" s="148" t="str">
        <f>TEXT('T1'!L11,)</f>
        <v/>
      </c>
    </row>
    <row r="12" spans="1:14" ht="47.25" hidden="1" x14ac:dyDescent="0.25">
      <c r="A12" s="17" t="str">
        <f>TEXT(PainelM!$B$10,)</f>
        <v/>
      </c>
      <c r="B12" s="17" t="str">
        <f>TEXT(PainelM!$B$8,)</f>
        <v>Sergipe (SE)</v>
      </c>
      <c r="C12" s="13" t="str">
        <f>TEXT(PainelM!$B$9,)</f>
        <v>Itabaianinha</v>
      </c>
      <c r="D12" s="13" t="s">
        <v>0</v>
      </c>
      <c r="E12" s="17">
        <v>1</v>
      </c>
      <c r="F12" s="74" t="str">
        <f>TEXT('T1'!D12,)</f>
        <v>Implementação da Lei de Acesso à Informação.</v>
      </c>
      <c r="G12" s="73" t="str">
        <f>TEXT('T1'!E12,)</f>
        <v>O ente publica no site as respostas às perguntas mais frequentes, preservando-se a identidade do solicitante.</v>
      </c>
      <c r="H12" s="47" t="str">
        <f>TEXT('T1'!F12,)</f>
        <v>Sim</v>
      </c>
      <c r="I12" s="47" t="str">
        <f>TEXT('T1'!G12,)</f>
        <v>Não</v>
      </c>
      <c r="J12" s="148" t="str">
        <f>TEXT('T1'!H12,)</f>
        <v/>
      </c>
      <c r="K12" s="148" t="str">
        <f>TEXT('T1'!I12,)</f>
        <v/>
      </c>
      <c r="L12" s="148" t="str">
        <f>TEXT('T1'!J12,)</f>
        <v/>
      </c>
      <c r="M12" s="148" t="str">
        <f>TEXT('T1'!K12,)</f>
        <v/>
      </c>
      <c r="N12" s="148" t="str">
        <f>TEXT('T1'!L12,)</f>
        <v/>
      </c>
    </row>
    <row r="13" spans="1:14" ht="63" hidden="1" x14ac:dyDescent="0.25">
      <c r="A13" s="17" t="str">
        <f>TEXT(PainelM!$B$10,)</f>
        <v/>
      </c>
      <c r="B13" s="17" t="str">
        <f>TEXT(PainelM!$B$8,)</f>
        <v>Sergipe (SE)</v>
      </c>
      <c r="C13" s="13" t="str">
        <f>TEXT(PainelM!$B$9,)</f>
        <v>Itabaianinha</v>
      </c>
      <c r="D13" s="13" t="s">
        <v>0</v>
      </c>
      <c r="E13" s="17">
        <v>1</v>
      </c>
      <c r="F13" s="74" t="str">
        <f>TEXT('T1'!D13,)</f>
        <v>Implementação da Lei de Acesso à Informação.</v>
      </c>
      <c r="G13" s="73" t="str">
        <f>TEXT('T1'!E13,)</f>
        <v>O ente publica os pedidos de acesso à informação e respectivas respostas, preservando-se a identidade do solicitante, assim como as decisões em nível de recurso.</v>
      </c>
      <c r="H13" s="47" t="str">
        <f>TEXT('T1'!F13,)</f>
        <v>Sim</v>
      </c>
      <c r="I13" s="47" t="str">
        <f>TEXT('T1'!G13,)</f>
        <v>Não</v>
      </c>
      <c r="J13" s="148" t="str">
        <f>TEXT('T1'!H13,)</f>
        <v/>
      </c>
      <c r="K13" s="148" t="str">
        <f>TEXT('T1'!I13,)</f>
        <v/>
      </c>
      <c r="L13" s="148" t="str">
        <f>TEXT('T1'!J13,)</f>
        <v/>
      </c>
      <c r="M13" s="148" t="str">
        <f>TEXT('T1'!K13,)</f>
        <v/>
      </c>
      <c r="N13" s="148" t="str">
        <f>TEXT('T1'!L13,)</f>
        <v/>
      </c>
    </row>
    <row r="14" spans="1:14" ht="94.5" hidden="1" x14ac:dyDescent="0.25">
      <c r="A14" s="17" t="str">
        <f>TEXT(PainelM!$B$10,)</f>
        <v/>
      </c>
      <c r="B14" s="17" t="str">
        <f>TEXT(PainelM!$B$8,)</f>
        <v>Sergipe (SE)</v>
      </c>
      <c r="C14" s="13" t="str">
        <f>TEXT(PainelM!$B$9,)</f>
        <v>Itabaianinha</v>
      </c>
      <c r="D14" s="13" t="s">
        <v>0</v>
      </c>
      <c r="E14" s="17">
        <v>1</v>
      </c>
      <c r="F14" s="74" t="str">
        <f>TEXT('T1'!D14,)</f>
        <v>Implementação da Lei de Acesso à Informação.</v>
      </c>
      <c r="G14" s="73" t="str">
        <f>TEXT('T1'!E14,)</f>
        <v>O ente divulga em seu site a estrutura organizacional e competências das Unidades, titulares de cargos de direção superior, com os respectivos currículos, endereço, telefone e e-mail das Unidades, com o horário de atendimento ao público.</v>
      </c>
      <c r="H14" s="47" t="str">
        <f>TEXT('T1'!F14,)</f>
        <v>Sim</v>
      </c>
      <c r="I14" s="47" t="str">
        <f>TEXT('T1'!G14,)</f>
        <v>Não</v>
      </c>
      <c r="J14" s="148" t="str">
        <f>TEXT('T1'!H14,)</f>
        <v/>
      </c>
      <c r="K14" s="148" t="str">
        <f>TEXT('T1'!I14,)</f>
        <v/>
      </c>
      <c r="L14" s="148" t="str">
        <f>TEXT('T1'!J14,)</f>
        <v/>
      </c>
      <c r="M14" s="148" t="str">
        <f>TEXT('T1'!K14,)</f>
        <v/>
      </c>
      <c r="N14" s="148" t="str">
        <f>TEXT('T1'!L14,)</f>
        <v/>
      </c>
    </row>
    <row r="15" spans="1:14" ht="47.25" hidden="1" x14ac:dyDescent="0.25">
      <c r="A15" s="17" t="str">
        <f>TEXT(PainelM!$B$10,)</f>
        <v/>
      </c>
      <c r="B15" s="17" t="str">
        <f>TEXT(PainelM!$B$8,)</f>
        <v>Sergipe (SE)</v>
      </c>
      <c r="C15" s="13" t="str">
        <f>TEXT(PainelM!$B$9,)</f>
        <v>Itabaianinha</v>
      </c>
      <c r="D15" s="13" t="s">
        <v>0</v>
      </c>
      <c r="E15" s="17">
        <v>1</v>
      </c>
      <c r="F15" s="74" t="str">
        <f>TEXT('T1'!D15,)</f>
        <v>Implementação da Lei de Acesso à Informação.</v>
      </c>
      <c r="G15" s="73" t="str">
        <f>TEXT('T1'!E15,)</f>
        <v>O ente divulga na Internet as políticas e programas, ações e projetos de saúde, educação, assistência social e segurança, pelo menos.</v>
      </c>
      <c r="H15" s="47" t="str">
        <f>TEXT('T1'!F15,)</f>
        <v>Sim</v>
      </c>
      <c r="I15" s="47" t="str">
        <f>TEXT('T1'!G15,)</f>
        <v>Não</v>
      </c>
      <c r="J15" s="148" t="str">
        <f>TEXT('T1'!H15,)</f>
        <v/>
      </c>
      <c r="K15" s="148" t="str">
        <f>TEXT('T1'!I15,)</f>
        <v/>
      </c>
      <c r="L15" s="148" t="str">
        <f>TEXT('T1'!J15,)</f>
        <v/>
      </c>
      <c r="M15" s="148" t="str">
        <f>TEXT('T1'!K15,)</f>
        <v/>
      </c>
      <c r="N15" s="148" t="str">
        <f>TEXT('T1'!L15,)</f>
        <v/>
      </c>
    </row>
    <row r="16" spans="1:14" ht="63" x14ac:dyDescent="0.25">
      <c r="A16" s="17" t="str">
        <f>TEXT(PainelM!$B$10,)</f>
        <v/>
      </c>
      <c r="B16" s="17" t="str">
        <f>TEXT(PainelM!$B$8,)</f>
        <v>Sergipe (SE)</v>
      </c>
      <c r="C16" s="13" t="str">
        <f>TEXT(PainelM!$B$9,)</f>
        <v>Itabaianinha</v>
      </c>
      <c r="D16" s="13" t="s">
        <v>0</v>
      </c>
      <c r="E16" s="17">
        <v>1</v>
      </c>
      <c r="F16" s="74" t="str">
        <f>TEXT('T1'!D16,)</f>
        <v>Implementação da Lei de Acesso à Informação.</v>
      </c>
      <c r="G16" s="73" t="str">
        <f>TEXT('T1'!E16,)</f>
        <v>O ente disponibiliza em seu site os serviços oferecidos ao cidadão, relacionados às áreas de saúde, educação, assistência social e segurança, pelo menos.</v>
      </c>
      <c r="H16" s="47" t="str">
        <f>TEXT('T1'!F16,)</f>
        <v>Aprimorar</v>
      </c>
      <c r="I16" s="47" t="str">
        <f>TEXT('T1'!G16,)</f>
        <v>Sim</v>
      </c>
      <c r="J16" s="148" t="str">
        <f>TEXT('T1'!H16,)</f>
        <v>Criar uma estrutura que possibilite a disponibilização das informações sistêmica dos serviços ofertados por cada secretaria.</v>
      </c>
      <c r="K16" s="148" t="str">
        <f>TEXT('T1'!I16,)</f>
        <v>dois anos</v>
      </c>
      <c r="L16" s="148" t="str">
        <f>TEXT('T1'!J16,)</f>
        <v/>
      </c>
      <c r="M16" s="148" t="str">
        <f>TEXT('T1'!K16,)</f>
        <v>Secretário Márcio Lima</v>
      </c>
      <c r="N16" s="148" t="str">
        <f>TEXT('T1'!L16,)</f>
        <v>A secretaria de comunicação estará reunindo os secretários das pastas da saúde, educação, assistência social, SMTT e Guarda Municipal para estabelecer essa estrutura e disponibilizar no site.</v>
      </c>
    </row>
    <row r="17" spans="1:14" ht="78.75" hidden="1" x14ac:dyDescent="0.25">
      <c r="A17" s="17" t="str">
        <f>TEXT(PainelM!$B$10,)</f>
        <v/>
      </c>
      <c r="B17" s="17" t="str">
        <f>TEXT(PainelM!$B$8,)</f>
        <v>Sergipe (SE)</v>
      </c>
      <c r="C17" s="13" t="str">
        <f>TEXT(PainelM!$B$9,)</f>
        <v>Itabaianinha</v>
      </c>
      <c r="D17" s="13" t="s">
        <v>0</v>
      </c>
      <c r="E17" s="17">
        <v>1</v>
      </c>
      <c r="F17" s="74" t="str">
        <f>TEXT('T1'!D17,)</f>
        <v>Implementação da Lei de Acesso à Informação.</v>
      </c>
      <c r="G17" s="73" t="str">
        <f>TEXT('T1'!E17,)</f>
        <v>O ente realiza processo seletivo formal e transparente para seus cargos, com divulgação dos editais e resultados, inclusive para os cargos de direção e/ou cargos considerados vulneráveis à fraude e corrupção.</v>
      </c>
      <c r="H17" s="47" t="str">
        <f>TEXT('T1'!F17,)</f>
        <v>Sim</v>
      </c>
      <c r="I17" s="47" t="str">
        <f>TEXT('T1'!G17,)</f>
        <v>Não</v>
      </c>
      <c r="J17" s="148" t="str">
        <f>TEXT('T1'!H17,)</f>
        <v/>
      </c>
      <c r="K17" s="148" t="str">
        <f>TEXT('T1'!I17,)</f>
        <v/>
      </c>
      <c r="L17" s="148" t="str">
        <f>TEXT('T1'!J17,)</f>
        <v/>
      </c>
      <c r="M17" s="148" t="str">
        <f>TEXT('T1'!K17,)</f>
        <v/>
      </c>
      <c r="N17" s="148" t="str">
        <f>TEXT('T1'!L17,)</f>
        <v/>
      </c>
    </row>
    <row r="18" spans="1:14" ht="31.5" hidden="1" x14ac:dyDescent="0.25">
      <c r="A18" s="17" t="str">
        <f>TEXT(PainelM!$B$10,)</f>
        <v/>
      </c>
      <c r="B18" s="17" t="str">
        <f>TEXT(PainelM!$B$8,)</f>
        <v>Sergipe (SE)</v>
      </c>
      <c r="C18" s="13" t="str">
        <f>TEXT(PainelM!$B$9,)</f>
        <v>Itabaianinha</v>
      </c>
      <c r="D18" s="13" t="s">
        <v>0</v>
      </c>
      <c r="E18" s="17">
        <v>1</v>
      </c>
      <c r="F18" s="74" t="str">
        <f>TEXT('T1'!D18,)</f>
        <v>Implementação da Lei de Acesso à Informação.</v>
      </c>
      <c r="G18" s="73" t="str">
        <f>TEXT('T1'!E18,)</f>
        <v>O ente divulga seu Plano Diretor no site oficial.</v>
      </c>
      <c r="H18" s="47" t="str">
        <f>TEXT('T1'!F18,)</f>
        <v>Sim</v>
      </c>
      <c r="I18" s="47" t="str">
        <f>TEXT('T1'!G18,)</f>
        <v>Não</v>
      </c>
      <c r="J18" s="148" t="str">
        <f>TEXT('T1'!H18,)</f>
        <v/>
      </c>
      <c r="K18" s="148" t="str">
        <f>TEXT('T1'!I18,)</f>
        <v/>
      </c>
      <c r="L18" s="148" t="str">
        <f>TEXT('T1'!J18,)</f>
        <v/>
      </c>
      <c r="M18" s="148" t="str">
        <f>TEXT('T1'!K18,)</f>
        <v/>
      </c>
      <c r="N18" s="148" t="str">
        <f>TEXT('T1'!L18,)</f>
        <v/>
      </c>
    </row>
    <row r="19" spans="1:14" ht="63" hidden="1" x14ac:dyDescent="0.25">
      <c r="A19" s="17" t="str">
        <f>TEXT(PainelM!$B$10,)</f>
        <v/>
      </c>
      <c r="B19" s="17" t="str">
        <f>TEXT(PainelM!$B$8,)</f>
        <v>Sergipe (SE)</v>
      </c>
      <c r="C19" s="13" t="str">
        <f>TEXT(PainelM!$B$9,)</f>
        <v>Itabaianinha</v>
      </c>
      <c r="D19" s="13" t="s">
        <v>0</v>
      </c>
      <c r="E19" s="17">
        <v>1</v>
      </c>
      <c r="F19" s="74" t="str">
        <f>TEXT('T1'!D19,)</f>
        <v>Implementação da Lei de Acesso à Informação.</v>
      </c>
      <c r="G19" s="73" t="str">
        <f>TEXT('T1'!E19,)</f>
        <v>O ente publica tabela com o padrão remuneratório dos cargos e funções e tabela com os valores das diárias dentro do Estado, fora do Estado e fora do país, conforme legislação local.</v>
      </c>
      <c r="H19" s="47" t="str">
        <f>TEXT('T1'!F19,)</f>
        <v>Sim</v>
      </c>
      <c r="I19" s="47" t="str">
        <f>TEXT('T1'!G19,)</f>
        <v>Não</v>
      </c>
      <c r="J19" s="148" t="str">
        <f>TEXT('T1'!H19,)</f>
        <v/>
      </c>
      <c r="K19" s="148" t="str">
        <f>TEXT('T1'!I19,)</f>
        <v/>
      </c>
      <c r="L19" s="148" t="str">
        <f>TEXT('T1'!J19,)</f>
        <v/>
      </c>
      <c r="M19" s="148" t="str">
        <f>TEXT('T1'!K19,)</f>
        <v/>
      </c>
      <c r="N19" s="148" t="str">
        <f>TEXT('T1'!L19,)</f>
        <v/>
      </c>
    </row>
    <row r="20" spans="1:14" ht="78.75" hidden="1" x14ac:dyDescent="0.25">
      <c r="A20" s="17" t="str">
        <f>TEXT(PainelM!$B$10,)</f>
        <v/>
      </c>
      <c r="B20" s="17" t="str">
        <f>TEXT(PainelM!$B$8,)</f>
        <v>Sergipe (SE)</v>
      </c>
      <c r="C20" s="13" t="str">
        <f>TEXT(PainelM!$B$9,)</f>
        <v>Itabaianinha</v>
      </c>
      <c r="D20" s="13" t="s">
        <v>0</v>
      </c>
      <c r="E20" s="17">
        <v>1</v>
      </c>
      <c r="F20" s="76" t="str">
        <f>TEXT('T1'!D20,)</f>
        <v>Cumprimento das obrigações de transparência da Lei de Responsabilidade Fiscal.</v>
      </c>
      <c r="G20" s="75" t="str">
        <f>TEXT('T1'!E20,)</f>
        <v>O ente divulga informações como número, data, valor e objeto do empenho, liquidação e pagamento, assim como a pessoa física ou jurídica beneficiária do pagamento, com o respectivo empenho de referência.</v>
      </c>
      <c r="H20" s="47" t="str">
        <f>TEXT('T1'!F20,)</f>
        <v>Sim</v>
      </c>
      <c r="I20" s="47" t="str">
        <f>TEXT('T1'!G20,)</f>
        <v>Não</v>
      </c>
      <c r="J20" s="148" t="str">
        <f>TEXT('T1'!H20,)</f>
        <v/>
      </c>
      <c r="K20" s="148" t="str">
        <f>TEXT('T1'!I20,)</f>
        <v/>
      </c>
      <c r="L20" s="148" t="str">
        <f>TEXT('T1'!J20,)</f>
        <v/>
      </c>
      <c r="M20" s="148" t="str">
        <f>TEXT('T1'!K20,)</f>
        <v/>
      </c>
      <c r="N20" s="148" t="str">
        <f>TEXT('T1'!L20,)</f>
        <v/>
      </c>
    </row>
    <row r="21" spans="1:14" ht="63" hidden="1" x14ac:dyDescent="0.25">
      <c r="A21" s="17" t="str">
        <f>TEXT(PainelM!$B$10,)</f>
        <v/>
      </c>
      <c r="B21" s="17" t="str">
        <f>TEXT(PainelM!$B$8,)</f>
        <v>Sergipe (SE)</v>
      </c>
      <c r="C21" s="13" t="str">
        <f>TEXT(PainelM!$B$9,)</f>
        <v>Itabaianinha</v>
      </c>
      <c r="D21" s="13" t="s">
        <v>0</v>
      </c>
      <c r="E21" s="17">
        <v>1</v>
      </c>
      <c r="F21" s="76" t="str">
        <f>TEXT('T1'!D21,)</f>
        <v>Cumprimento das obrigações de transparência da Lei de Responsabilidade Fiscal.</v>
      </c>
      <c r="G21" s="75" t="str">
        <f>TEXT('T1'!E21,)</f>
        <v>O ente divulga informações como classificação orçamentária, especificando a unidade orçamentária, a função, a subfunção, a natureza da despesa e a fonte dos recursos.</v>
      </c>
      <c r="H21" s="47" t="str">
        <f>TEXT('T1'!F21,)</f>
        <v>Sim</v>
      </c>
      <c r="I21" s="47" t="str">
        <f>TEXT('T1'!G21,)</f>
        <v>Não</v>
      </c>
      <c r="J21" s="148" t="str">
        <f>TEXT('T1'!H21,)</f>
        <v/>
      </c>
      <c r="K21" s="148" t="str">
        <f>TEXT('T1'!I21,)</f>
        <v/>
      </c>
      <c r="L21" s="148" t="str">
        <f>TEXT('T1'!J21,)</f>
        <v/>
      </c>
      <c r="M21" s="148" t="str">
        <f>TEXT('T1'!K21,)</f>
        <v/>
      </c>
      <c r="N21" s="148" t="str">
        <f>TEXT('T1'!L21,)</f>
        <v/>
      </c>
    </row>
    <row r="22" spans="1:14" ht="78.75" hidden="1" x14ac:dyDescent="0.25">
      <c r="A22" s="17" t="str">
        <f>TEXT(PainelM!$B$10,)</f>
        <v/>
      </c>
      <c r="B22" s="17" t="str">
        <f>TEXT(PainelM!$B$8,)</f>
        <v>Sergipe (SE)</v>
      </c>
      <c r="C22" s="13" t="str">
        <f>TEXT(PainelM!$B$9,)</f>
        <v>Itabaianinha</v>
      </c>
      <c r="D22" s="13" t="s">
        <v>0</v>
      </c>
      <c r="E22" s="17">
        <v>1</v>
      </c>
      <c r="F22" s="76" t="str">
        <f>TEXT('T1'!D22,)</f>
        <v>Cumprimento das obrigações de transparência da Lei de Responsabilidade Fiscal.</v>
      </c>
      <c r="G22" s="75" t="str">
        <f>TEXT('T1'!E22,)</f>
        <v>O ente disponibiliza cópia integral dos convênios, termos de parcerias, acordos, ajustes ou instrumentos congêneres realizados com entidades privadas sem fins lucrativos, respectivos aditivos e relatórios finais de prestação de contas.</v>
      </c>
      <c r="H22" s="47" t="str">
        <f>TEXT('T1'!F22,)</f>
        <v>Sim</v>
      </c>
      <c r="I22" s="47" t="str">
        <f>TEXT('T1'!G22,)</f>
        <v>Não</v>
      </c>
      <c r="J22" s="148" t="str">
        <f>TEXT('T1'!H22,)</f>
        <v/>
      </c>
      <c r="K22" s="148" t="str">
        <f>TEXT('T1'!I22,)</f>
        <v/>
      </c>
      <c r="L22" s="148" t="str">
        <f>TEXT('T1'!J22,)</f>
        <v/>
      </c>
      <c r="M22" s="148" t="str">
        <f>TEXT('T1'!K22,)</f>
        <v/>
      </c>
      <c r="N22" s="148" t="str">
        <f>TEXT('T1'!L22,)</f>
        <v/>
      </c>
    </row>
    <row r="23" spans="1:14" ht="94.5" hidden="1" x14ac:dyDescent="0.25">
      <c r="A23" s="17" t="str">
        <f>TEXT(PainelM!$B$10,)</f>
        <v/>
      </c>
      <c r="B23" s="17" t="str">
        <f>TEXT(PainelM!$B$8,)</f>
        <v>Sergipe (SE)</v>
      </c>
      <c r="C23" s="13" t="str">
        <f>TEXT(PainelM!$B$9,)</f>
        <v>Itabaianinha</v>
      </c>
      <c r="D23" s="13" t="s">
        <v>0</v>
      </c>
      <c r="E23" s="17">
        <v>1</v>
      </c>
      <c r="F23" s="76" t="str">
        <f>TEXT('T1'!D23,)</f>
        <v>Cumprimento das obrigações de transparência da Lei de Responsabilidade Fiscal.</v>
      </c>
      <c r="G23" s="135" t="str">
        <f>TEXT('T1'!E23,)</f>
        <v>O ente divulga informações como a relação dos seus agentes públicos, com a indicação do cargo ou função e remuneração individualizada e nominal, e relação dos beneficiários de diárias, com período, valor das diárias pagas, motivo do afastamento e destino.</v>
      </c>
      <c r="H23" s="47" t="str">
        <f>TEXT('T1'!F23,)</f>
        <v>Sim</v>
      </c>
      <c r="I23" s="47" t="str">
        <f>TEXT('T1'!G23,)</f>
        <v>Não</v>
      </c>
      <c r="J23" s="148" t="str">
        <f>TEXT('T1'!H23,)</f>
        <v/>
      </c>
      <c r="K23" s="148" t="str">
        <f>TEXT('T1'!I23,)</f>
        <v/>
      </c>
      <c r="L23" s="148" t="str">
        <f>TEXT('T1'!J23,)</f>
        <v/>
      </c>
      <c r="M23" s="148" t="str">
        <f>TEXT('T1'!K23,)</f>
        <v/>
      </c>
      <c r="N23" s="148" t="str">
        <f>TEXT('T1'!L23,)</f>
        <v/>
      </c>
    </row>
    <row r="24" spans="1:14" ht="63" hidden="1" x14ac:dyDescent="0.25">
      <c r="A24" s="17" t="str">
        <f>TEXT(PainelM!$B$10,)</f>
        <v/>
      </c>
      <c r="B24" s="17" t="str">
        <f>TEXT(PainelM!$B$8,)</f>
        <v>Sergipe (SE)</v>
      </c>
      <c r="C24" s="13" t="str">
        <f>TEXT(PainelM!$B$9,)</f>
        <v>Itabaianinha</v>
      </c>
      <c r="D24" s="13" t="s">
        <v>0</v>
      </c>
      <c r="E24" s="17">
        <v>1</v>
      </c>
      <c r="F24" s="76" t="str">
        <f>TEXT('T1'!D24,)</f>
        <v>Cumprimento das obrigações de transparência da Lei de Responsabilidade Fiscal.</v>
      </c>
      <c r="G24" s="75" t="str">
        <f>TEXT('T1'!E24,)</f>
        <v>O ente divulga a natureza de suas receitas.</v>
      </c>
      <c r="H24" s="47" t="str">
        <f>TEXT('T1'!F24,)</f>
        <v>Sim</v>
      </c>
      <c r="I24" s="47" t="str">
        <f>TEXT('T1'!G24,)</f>
        <v>Não</v>
      </c>
      <c r="J24" s="148" t="str">
        <f>TEXT('T1'!H24,)</f>
        <v/>
      </c>
      <c r="K24" s="148" t="str">
        <f>TEXT('T1'!I24,)</f>
        <v/>
      </c>
      <c r="L24" s="148" t="str">
        <f>TEXT('T1'!J24,)</f>
        <v/>
      </c>
      <c r="M24" s="148" t="str">
        <f>TEXT('T1'!K24,)</f>
        <v/>
      </c>
      <c r="N24" s="148" t="str">
        <f>TEXT('T1'!L24,)</f>
        <v/>
      </c>
    </row>
    <row r="25" spans="1:14" ht="63" hidden="1" x14ac:dyDescent="0.25">
      <c r="A25" s="17" t="str">
        <f>TEXT(PainelM!$B$10,)</f>
        <v/>
      </c>
      <c r="B25" s="17" t="str">
        <f>TEXT(PainelM!$B$8,)</f>
        <v>Sergipe (SE)</v>
      </c>
      <c r="C25" s="13" t="str">
        <f>TEXT(PainelM!$B$9,)</f>
        <v>Itabaianinha</v>
      </c>
      <c r="D25" s="13" t="s">
        <v>0</v>
      </c>
      <c r="E25" s="17">
        <v>1</v>
      </c>
      <c r="F25" s="76" t="str">
        <f>TEXT('T1'!D25,)</f>
        <v>Cumprimento das obrigações de transparência da Lei de Responsabilidade Fiscal.</v>
      </c>
      <c r="G25" s="75" t="str">
        <f>TEXT('T1'!E25,)</f>
        <v>O ente divulga a origem de suas receitas.</v>
      </c>
      <c r="H25" s="47" t="str">
        <f>TEXT('T1'!F25,)</f>
        <v>Sim</v>
      </c>
      <c r="I25" s="47" t="str">
        <f>TEXT('T1'!G25,)</f>
        <v>Não</v>
      </c>
      <c r="J25" s="148" t="str">
        <f>TEXT('T1'!H25,)</f>
        <v/>
      </c>
      <c r="K25" s="148" t="str">
        <f>TEXT('T1'!I25,)</f>
        <v/>
      </c>
      <c r="L25" s="148" t="str">
        <f>TEXT('T1'!J25,)</f>
        <v/>
      </c>
      <c r="M25" s="148" t="str">
        <f>TEXT('T1'!K25,)</f>
        <v/>
      </c>
      <c r="N25" s="148" t="str">
        <f>TEXT('T1'!L25,)</f>
        <v/>
      </c>
    </row>
    <row r="26" spans="1:14" ht="63" hidden="1" x14ac:dyDescent="0.25">
      <c r="A26" s="17" t="str">
        <f>TEXT(PainelM!$B$10,)</f>
        <v/>
      </c>
      <c r="B26" s="17" t="str">
        <f>TEXT(PainelM!$B$8,)</f>
        <v>Sergipe (SE)</v>
      </c>
      <c r="C26" s="13" t="str">
        <f>TEXT(PainelM!$B$9,)</f>
        <v>Itabaianinha</v>
      </c>
      <c r="D26" s="13" t="s">
        <v>0</v>
      </c>
      <c r="E26" s="17">
        <v>1</v>
      </c>
      <c r="F26" s="76" t="str">
        <f>TEXT('T1'!D26,)</f>
        <v>Cumprimento das obrigações de transparência da Lei de Responsabilidade Fiscal.</v>
      </c>
      <c r="G26" s="75" t="str">
        <f>TEXT('T1'!E26,)</f>
        <v>O ente divulga previsão dos valores da receita.</v>
      </c>
      <c r="H26" s="47" t="str">
        <f>TEXT('T1'!F26,)</f>
        <v>Sim</v>
      </c>
      <c r="I26" s="47" t="str">
        <f>TEXT('T1'!G26,)</f>
        <v>Não</v>
      </c>
      <c r="J26" s="148" t="str">
        <f>TEXT('T1'!H26,)</f>
        <v/>
      </c>
      <c r="K26" s="148" t="str">
        <f>TEXT('T1'!I26,)</f>
        <v/>
      </c>
      <c r="L26" s="148" t="str">
        <f>TEXT('T1'!J26,)</f>
        <v/>
      </c>
      <c r="M26" s="148" t="str">
        <f>TEXT('T1'!K26,)</f>
        <v/>
      </c>
      <c r="N26" s="148" t="str">
        <f>TEXT('T1'!L26,)</f>
        <v/>
      </c>
    </row>
    <row r="27" spans="1:14" ht="63" hidden="1" x14ac:dyDescent="0.25">
      <c r="A27" s="17" t="str">
        <f>TEXT(PainelM!$B$10,)</f>
        <v/>
      </c>
      <c r="B27" s="17" t="str">
        <f>TEXT(PainelM!$B$8,)</f>
        <v>Sergipe (SE)</v>
      </c>
      <c r="C27" s="13" t="str">
        <f>TEXT(PainelM!$B$9,)</f>
        <v>Itabaianinha</v>
      </c>
      <c r="D27" s="13" t="s">
        <v>0</v>
      </c>
      <c r="E27" s="17">
        <v>1</v>
      </c>
      <c r="F27" s="76" t="str">
        <f>TEXT('T1'!D27,)</f>
        <v>Cumprimento das obrigações de transparência da Lei de Responsabilidade Fiscal.</v>
      </c>
      <c r="G27" s="75" t="str">
        <f>TEXT('T1'!E27,)</f>
        <v>O ente divulga os valores da arrecadação, inclusive recursos extraordinários, repasses e transferências dos estados e da União.</v>
      </c>
      <c r="H27" s="47" t="str">
        <f>TEXT('T1'!F27,)</f>
        <v>Sim</v>
      </c>
      <c r="I27" s="47" t="str">
        <f>TEXT('T1'!G27,)</f>
        <v>Não</v>
      </c>
      <c r="J27" s="148" t="str">
        <f>TEXT('T1'!H27,)</f>
        <v/>
      </c>
      <c r="K27" s="148" t="str">
        <f>TEXT('T1'!I27,)</f>
        <v/>
      </c>
      <c r="L27" s="148" t="str">
        <f>TEXT('T1'!J27,)</f>
        <v/>
      </c>
      <c r="M27" s="148" t="str">
        <f>TEXT('T1'!K27,)</f>
        <v/>
      </c>
      <c r="N27" s="148" t="str">
        <f>TEXT('T1'!L27,)</f>
        <v/>
      </c>
    </row>
    <row r="28" spans="1:14" ht="63" hidden="1" x14ac:dyDescent="0.25">
      <c r="A28" s="17" t="str">
        <f>TEXT(PainelM!$B$10,)</f>
        <v/>
      </c>
      <c r="B28" s="17" t="str">
        <f>TEXT(PainelM!$B$8,)</f>
        <v>Sergipe (SE)</v>
      </c>
      <c r="C28" s="13" t="str">
        <f>TEXT(PainelM!$B$9,)</f>
        <v>Itabaianinha</v>
      </c>
      <c r="D28" s="13" t="s">
        <v>0</v>
      </c>
      <c r="E28" s="17">
        <v>1</v>
      </c>
      <c r="F28" s="76" t="str">
        <f>TEXT('T1'!D28,)</f>
        <v>Cumprimento das obrigações de transparência da Lei de Responsabilidade Fiscal.</v>
      </c>
      <c r="G28" s="75" t="str">
        <f>TEXT('T1'!E28,)</f>
        <v>O ente disponibiliza a prestação de contas (relatório de gestão) do ano anterior e o respectivo parecer prévio.</v>
      </c>
      <c r="H28" s="47" t="str">
        <f>TEXT('T1'!F28,)</f>
        <v>Sim</v>
      </c>
      <c r="I28" s="47" t="str">
        <f>TEXT('T1'!G28,)</f>
        <v>Não</v>
      </c>
      <c r="J28" s="148" t="str">
        <f>TEXT('T1'!H28,)</f>
        <v/>
      </c>
      <c r="K28" s="148" t="str">
        <f>TEXT('T1'!I28,)</f>
        <v/>
      </c>
      <c r="L28" s="148" t="str">
        <f>TEXT('T1'!J28,)</f>
        <v/>
      </c>
      <c r="M28" s="148" t="str">
        <f>TEXT('T1'!K28,)</f>
        <v/>
      </c>
      <c r="N28" s="148" t="str">
        <f>TEXT('T1'!L28,)</f>
        <v/>
      </c>
    </row>
    <row r="29" spans="1:14" ht="63" hidden="1" x14ac:dyDescent="0.25">
      <c r="A29" s="17" t="str">
        <f>TEXT(PainelM!$B$10,)</f>
        <v/>
      </c>
      <c r="B29" s="17" t="str">
        <f>TEXT(PainelM!$B$8,)</f>
        <v>Sergipe (SE)</v>
      </c>
      <c r="C29" s="13" t="str">
        <f>TEXT(PainelM!$B$9,)</f>
        <v>Itabaianinha</v>
      </c>
      <c r="D29" s="13" t="s">
        <v>0</v>
      </c>
      <c r="E29" s="17">
        <v>1</v>
      </c>
      <c r="F29" s="76" t="str">
        <f>TEXT('T1'!D29,)</f>
        <v>Cumprimento das obrigações de transparência da Lei de Responsabilidade Fiscal.</v>
      </c>
      <c r="G29" s="75" t="str">
        <f>TEXT('T1'!E29,)</f>
        <v>O ente disponibiliza o Relatório Resumido da Execução Orçamentária (RREO) dos últimos 6 meses.</v>
      </c>
      <c r="H29" s="47" t="str">
        <f>TEXT('T1'!F29,)</f>
        <v>Sim</v>
      </c>
      <c r="I29" s="47" t="str">
        <f>TEXT('T1'!G29,)</f>
        <v>Não</v>
      </c>
      <c r="J29" s="148" t="str">
        <f>TEXT('T1'!H29,)</f>
        <v/>
      </c>
      <c r="K29" s="148" t="str">
        <f>TEXT('T1'!I29,)</f>
        <v/>
      </c>
      <c r="L29" s="148" t="str">
        <f>TEXT('T1'!J29,)</f>
        <v/>
      </c>
      <c r="M29" s="148" t="str">
        <f>TEXT('T1'!K29,)</f>
        <v/>
      </c>
      <c r="N29" s="148" t="str">
        <f>TEXT('T1'!L29,)</f>
        <v/>
      </c>
    </row>
    <row r="30" spans="1:14" ht="63" hidden="1" x14ac:dyDescent="0.25">
      <c r="A30" s="17" t="str">
        <f>TEXT(PainelM!$B$10,)</f>
        <v/>
      </c>
      <c r="B30" s="17" t="str">
        <f>TEXT(PainelM!$B$8,)</f>
        <v>Sergipe (SE)</v>
      </c>
      <c r="C30" s="13" t="str">
        <f>TEXT(PainelM!$B$9,)</f>
        <v>Itabaianinha</v>
      </c>
      <c r="D30" s="13" t="s">
        <v>0</v>
      </c>
      <c r="E30" s="17">
        <v>1</v>
      </c>
      <c r="F30" s="76" t="str">
        <f>TEXT('T1'!D30,)</f>
        <v>Cumprimento das obrigações de transparência da Lei de Responsabilidade Fiscal.</v>
      </c>
      <c r="G30" s="75" t="str">
        <f>TEXT('T1'!E30,)</f>
        <v>O ente disponibiliza o Relatório de Gestão Fiscal (RGF) dos últimos 6 meses.</v>
      </c>
      <c r="H30" s="47" t="str">
        <f>TEXT('T1'!F30,)</f>
        <v>Sim</v>
      </c>
      <c r="I30" s="47" t="str">
        <f>TEXT('T1'!G30,)</f>
        <v>Não</v>
      </c>
      <c r="J30" s="148" t="str">
        <f>TEXT('T1'!H30,)</f>
        <v/>
      </c>
      <c r="K30" s="148" t="str">
        <f>TEXT('T1'!I30,)</f>
        <v/>
      </c>
      <c r="L30" s="148" t="str">
        <f>TEXT('T1'!J30,)</f>
        <v/>
      </c>
      <c r="M30" s="148" t="str">
        <f>TEXT('T1'!K30,)</f>
        <v/>
      </c>
      <c r="N30" s="148" t="str">
        <f>TEXT('T1'!L30,)</f>
        <v/>
      </c>
    </row>
    <row r="31" spans="1:14" ht="78.75" hidden="1" x14ac:dyDescent="0.25">
      <c r="A31" s="17" t="str">
        <f>TEXT(PainelM!$B$10,)</f>
        <v/>
      </c>
      <c r="B31" s="17" t="str">
        <f>TEXT(PainelM!$B$8,)</f>
        <v>Sergipe (SE)</v>
      </c>
      <c r="C31" s="13" t="str">
        <f>TEXT(PainelM!$B$9,)</f>
        <v>Itabaianinha</v>
      </c>
      <c r="D31" s="13" t="s">
        <v>0</v>
      </c>
      <c r="E31" s="17">
        <v>1</v>
      </c>
      <c r="F31" s="76" t="str">
        <f>TEXT('T1'!D31,)</f>
        <v>Cumprimento das obrigações de transparência da Lei de Responsabilidade Fiscal.</v>
      </c>
      <c r="G31" s="75" t="str">
        <f>TEXT('T1'!E31,)</f>
        <v>O ente disponibiliza o Plano Plurianual (PPA), a Lei de Diretrizes Orçamentárias (LDO) e a Lei Orçamentária Anual (LOA) em seu site, seus objetivos estratégicos, indicadores, metas, prazos e efetividade dos resultados alcançados.</v>
      </c>
      <c r="H31" s="47" t="str">
        <f>TEXT('T1'!F31,)</f>
        <v>Sim</v>
      </c>
      <c r="I31" s="47" t="str">
        <f>TEXT('T1'!G31,)</f>
        <v>Não</v>
      </c>
      <c r="J31" s="148" t="str">
        <f>TEXT('T1'!H31,)</f>
        <v/>
      </c>
      <c r="K31" s="148" t="str">
        <f>TEXT('T1'!I31,)</f>
        <v/>
      </c>
      <c r="L31" s="148" t="str">
        <f>TEXT('T1'!J31,)</f>
        <v/>
      </c>
      <c r="M31" s="148" t="str">
        <f>TEXT('T1'!K31,)</f>
        <v/>
      </c>
      <c r="N31" s="148" t="str">
        <f>TEXT('T1'!L31,)</f>
        <v/>
      </c>
    </row>
    <row r="32" spans="1:14" ht="63" hidden="1" x14ac:dyDescent="0.25">
      <c r="A32" s="17" t="str">
        <f>TEXT(PainelM!$B$10,)</f>
        <v/>
      </c>
      <c r="B32" s="17" t="str">
        <f>TEXT(PainelM!$B$8,)</f>
        <v>Sergipe (SE)</v>
      </c>
      <c r="C32" s="13" t="str">
        <f>TEXT(PainelM!$B$9,)</f>
        <v>Itabaianinha</v>
      </c>
      <c r="D32" s="13" t="s">
        <v>0</v>
      </c>
      <c r="E32" s="17">
        <v>1</v>
      </c>
      <c r="F32" s="76" t="str">
        <f>TEXT('T1'!D32,)</f>
        <v>Cumprimento das obrigações de transparência da Lei de Responsabilidade Fiscal.</v>
      </c>
      <c r="G32" s="75" t="str">
        <f>TEXT('T1'!E32,)</f>
        <v>O ente disponibiliza na íntegra os editais de licitação em versão digital para visualização ou impressão à distância por possíveis interessados.</v>
      </c>
      <c r="H32" s="47" t="str">
        <f>TEXT('T1'!F32,)</f>
        <v>Sim</v>
      </c>
      <c r="I32" s="47" t="str">
        <f>TEXT('T1'!G32,)</f>
        <v>Não</v>
      </c>
      <c r="J32" s="148" t="str">
        <f>TEXT('T1'!H32,)</f>
        <v/>
      </c>
      <c r="K32" s="148" t="str">
        <f>TEXT('T1'!I32,)</f>
        <v/>
      </c>
      <c r="L32" s="148" t="str">
        <f>TEXT('T1'!J32,)</f>
        <v/>
      </c>
      <c r="M32" s="148" t="str">
        <f>TEXT('T1'!K32,)</f>
        <v/>
      </c>
      <c r="N32" s="148" t="str">
        <f>TEXT('T1'!L32,)</f>
        <v/>
      </c>
    </row>
    <row r="33" spans="1:14" ht="63" hidden="1" x14ac:dyDescent="0.25">
      <c r="A33" s="17" t="str">
        <f>TEXT(PainelM!$B$10,)</f>
        <v/>
      </c>
      <c r="B33" s="17" t="str">
        <f>TEXT(PainelM!$B$8,)</f>
        <v>Sergipe (SE)</v>
      </c>
      <c r="C33" s="13" t="str">
        <f>TEXT(PainelM!$B$9,)</f>
        <v>Itabaianinha</v>
      </c>
      <c r="D33" s="13" t="s">
        <v>0</v>
      </c>
      <c r="E33" s="17">
        <v>1</v>
      </c>
      <c r="F33" s="76" t="str">
        <f>TEXT('T1'!D33,)</f>
        <v>Cumprimento das obrigações de transparência da Lei de Responsabilidade Fiscal.</v>
      </c>
      <c r="G33" s="75" t="str">
        <f>TEXT('T1'!E33,)</f>
        <v>O ente divulga na Internet as atas da comissão de licitação, incluindo os resultados.</v>
      </c>
      <c r="H33" s="47" t="str">
        <f>TEXT('T1'!F33,)</f>
        <v>Sim</v>
      </c>
      <c r="I33" s="47" t="str">
        <f>TEXT('T1'!G33,)</f>
        <v>Não</v>
      </c>
      <c r="J33" s="148" t="str">
        <f>TEXT('T1'!H33,)</f>
        <v/>
      </c>
      <c r="K33" s="148" t="str">
        <f>TEXT('T1'!I33,)</f>
        <v/>
      </c>
      <c r="L33" s="148" t="str">
        <f>TEXT('T1'!J33,)</f>
        <v/>
      </c>
      <c r="M33" s="148" t="str">
        <f>TEXT('T1'!K33,)</f>
        <v/>
      </c>
      <c r="N33" s="148" t="str">
        <f>TEXT('T1'!L33,)</f>
        <v/>
      </c>
    </row>
    <row r="34" spans="1:14" ht="63" hidden="1" x14ac:dyDescent="0.25">
      <c r="A34" s="17" t="str">
        <f>TEXT(PainelM!$B$10,)</f>
        <v/>
      </c>
      <c r="B34" s="17" t="str">
        <f>TEXT(PainelM!$B$8,)</f>
        <v>Sergipe (SE)</v>
      </c>
      <c r="C34" s="13" t="str">
        <f>TEXT(PainelM!$B$9,)</f>
        <v>Itabaianinha</v>
      </c>
      <c r="D34" s="13" t="s">
        <v>0</v>
      </c>
      <c r="E34" s="17">
        <v>1</v>
      </c>
      <c r="F34" s="76" t="str">
        <f>TEXT('T1'!D34,)</f>
        <v>Cumprimento das obrigações de transparência da Lei de Responsabilidade Fiscal.</v>
      </c>
      <c r="G34" s="75" t="str">
        <f>TEXT('T1'!E34,)</f>
        <v>O ente divulga informações atualizadas sobre seus editais (número, ano, modalidade, objeto e situação) e processos licitatórios (incluindo dispensa e inexigibilidade).</v>
      </c>
      <c r="H34" s="47" t="str">
        <f>TEXT('T1'!F34,)</f>
        <v>Sim</v>
      </c>
      <c r="I34" s="47" t="str">
        <f>TEXT('T1'!G34,)</f>
        <v>Não</v>
      </c>
      <c r="J34" s="148" t="str">
        <f>TEXT('T1'!H34,)</f>
        <v/>
      </c>
      <c r="K34" s="148" t="str">
        <f>TEXT('T1'!I34,)</f>
        <v/>
      </c>
      <c r="L34" s="148" t="str">
        <f>TEXT('T1'!J34,)</f>
        <v/>
      </c>
      <c r="M34" s="148" t="str">
        <f>TEXT('T1'!K34,)</f>
        <v/>
      </c>
      <c r="N34" s="148" t="str">
        <f>TEXT('T1'!L34,)</f>
        <v/>
      </c>
    </row>
    <row r="35" spans="1:14" ht="63" hidden="1" x14ac:dyDescent="0.25">
      <c r="A35" s="17" t="str">
        <f>TEXT(PainelM!$B$10,)</f>
        <v/>
      </c>
      <c r="B35" s="17" t="str">
        <f>TEXT(PainelM!$B$8,)</f>
        <v>Sergipe (SE)</v>
      </c>
      <c r="C35" s="13" t="str">
        <f>TEXT(PainelM!$B$9,)</f>
        <v>Itabaianinha</v>
      </c>
      <c r="D35" s="13" t="s">
        <v>0</v>
      </c>
      <c r="E35" s="17">
        <v>1</v>
      </c>
      <c r="F35" s="76" t="str">
        <f>TEXT('T1'!D35,)</f>
        <v>Cumprimento das obrigações de transparência da Lei de Responsabilidade Fiscal.</v>
      </c>
      <c r="G35" s="75" t="str">
        <f>TEXT('T1'!E35,)</f>
        <v>O ente divulga informações atualizadas sobre os contratos firmados, incluindo número, ano, valor, objeto, favorecido, vigência, licitação de origem e conteúdo integral do documento.</v>
      </c>
      <c r="H35" s="47" t="str">
        <f>TEXT('T1'!F35,)</f>
        <v>Sim</v>
      </c>
      <c r="I35" s="47" t="str">
        <f>TEXT('T1'!G35,)</f>
        <v>Não</v>
      </c>
      <c r="J35" s="148" t="str">
        <f>TEXT('T1'!H35,)</f>
        <v/>
      </c>
      <c r="K35" s="148" t="str">
        <f>TEXT('T1'!I35,)</f>
        <v/>
      </c>
      <c r="L35" s="148" t="str">
        <f>TEXT('T1'!J35,)</f>
        <v/>
      </c>
      <c r="M35" s="148" t="str">
        <f>TEXT('T1'!K35,)</f>
        <v/>
      </c>
      <c r="N35" s="148" t="str">
        <f>TEXT('T1'!L35,)</f>
        <v/>
      </c>
    </row>
    <row r="36" spans="1:14" ht="63" hidden="1" x14ac:dyDescent="0.25">
      <c r="A36" s="17" t="str">
        <f>TEXT(PainelM!$B$10,)</f>
        <v/>
      </c>
      <c r="B36" s="17" t="str">
        <f>TEXT(PainelM!$B$8,)</f>
        <v>Sergipe (SE)</v>
      </c>
      <c r="C36" s="13" t="str">
        <f>TEXT(PainelM!$B$9,)</f>
        <v>Itabaianinha</v>
      </c>
      <c r="D36" s="13" t="s">
        <v>0</v>
      </c>
      <c r="E36" s="17">
        <v>1</v>
      </c>
      <c r="F36" s="76" t="str">
        <f>TEXT('T1'!D36,)</f>
        <v>Cumprimento das obrigações de transparência da Lei de Responsabilidade Fiscal.</v>
      </c>
      <c r="G36" s="75" t="str">
        <f>TEXT('T1'!E36,)</f>
        <v>O ente divulga relatórios em formato de dados abertos sobre acompanhamento de programas, obras, gestão fiscal, receitas e despesas em formato aberto.</v>
      </c>
      <c r="H36" s="47" t="str">
        <f>TEXT('T1'!F36,)</f>
        <v>Aprimorar</v>
      </c>
      <c r="I36" s="47" t="str">
        <f>TEXT('T1'!G36,)</f>
        <v>Não</v>
      </c>
      <c r="J36" s="148" t="str">
        <f>TEXT('T1'!H36,)</f>
        <v>IMPLANTAR NO PORTAL DA TRANSPARÊNCIA UM PROGRAMA PARA MONITORAMENTO DAS OBRAS EM EXECUÇÃO NO MUNICÍPIO. AS DEMAIS INFORMAÇÕES JÁ ESTÃO DISPONÍVEIS.</v>
      </c>
      <c r="K36" s="148" t="str">
        <f>TEXT('T1'!I36,)</f>
        <v>DOIS ANOS</v>
      </c>
      <c r="L36" s="148" t="str">
        <f>TEXT('T1'!J36,)</f>
        <v/>
      </c>
      <c r="M36" s="148" t="str">
        <f>TEXT('T1'!K36,)</f>
        <v>SECRETÁRIO DE OBRAS RODRIGO SOARES</v>
      </c>
      <c r="N36" s="148" t="str">
        <f>TEXT('T1'!L36,)</f>
        <v/>
      </c>
    </row>
    <row r="37" spans="1:14" ht="47.25" hidden="1" x14ac:dyDescent="0.25">
      <c r="A37" s="17" t="str">
        <f>TEXT(PainelM!$B$10,)</f>
        <v/>
      </c>
      <c r="B37" s="17" t="str">
        <f>TEXT(PainelM!$B$8,)</f>
        <v>Sergipe (SE)</v>
      </c>
      <c r="C37" s="13" t="str">
        <f>TEXT(PainelM!$B$9,)</f>
        <v>Itabaianinha</v>
      </c>
      <c r="D37" s="13" t="s">
        <v>0</v>
      </c>
      <c r="E37" s="17">
        <v>2</v>
      </c>
      <c r="F37" s="1" t="str">
        <f>TEXT('T2'!D3,)</f>
        <v>Divulgação da agenda de trabalho, reuniões e viagens das autoridades.</v>
      </c>
      <c r="G37" s="31" t="str">
        <f>TEXT('T2'!E3,)</f>
        <v>O ente possui regulamentação da divulgação das agendas diárias das autoridades.</v>
      </c>
      <c r="H37" s="47" t="str">
        <f>TEXT('T2'!F3,)</f>
        <v>Não</v>
      </c>
      <c r="I37" s="47" t="str">
        <f>TEXT('T2'!G3,)</f>
        <v>Não</v>
      </c>
      <c r="J37" s="148" t="str">
        <f>TEXT('T2'!H3,)</f>
        <v xml:space="preserve"> </v>
      </c>
      <c r="K37" s="148" t="str">
        <f>TEXT('T2'!I3,)</f>
        <v xml:space="preserve"> </v>
      </c>
      <c r="L37" s="148" t="str">
        <f>TEXT('T2'!J3,)</f>
        <v xml:space="preserve"> </v>
      </c>
      <c r="M37" s="148" t="str">
        <f>TEXT('T2'!K3,)</f>
        <v xml:space="preserve"> </v>
      </c>
      <c r="N37" s="148" t="str">
        <f>TEXT('T2'!L3,)</f>
        <v xml:space="preserve"> </v>
      </c>
    </row>
    <row r="38" spans="1:14" ht="63" hidden="1" x14ac:dyDescent="0.25">
      <c r="A38" s="17" t="str">
        <f>TEXT(PainelM!$B$10,)</f>
        <v/>
      </c>
      <c r="B38" s="17" t="str">
        <f>TEXT(PainelM!$B$8,)</f>
        <v>Sergipe (SE)</v>
      </c>
      <c r="C38" s="13" t="str">
        <f>TEXT(PainelM!$B$9,)</f>
        <v>Itabaianinha</v>
      </c>
      <c r="D38" s="13" t="s">
        <v>0</v>
      </c>
      <c r="E38" s="17">
        <v>2</v>
      </c>
      <c r="F38" s="1" t="str">
        <f>TEXT('T2'!D4,)</f>
        <v>Divulgação da agenda de trabalho, reuniões e viagens das autoridades.</v>
      </c>
      <c r="G38" s="31" t="str">
        <f>TEXT('T2'!E4,)</f>
        <v>O ente divulga em seu site a agenda de trabalho, reuniões, viagens e eventos das autoridades de primeiro e segundo escalões, com a indicação do seu objeto, horário, local e participantes.</v>
      </c>
      <c r="H38" s="47" t="str">
        <f>TEXT('T2'!F4,)</f>
        <v>Não</v>
      </c>
      <c r="I38" s="47" t="str">
        <f>TEXT('T2'!G4,)</f>
        <v>Não</v>
      </c>
      <c r="J38" s="148" t="str">
        <f>TEXT('T2'!H4,)</f>
        <v xml:space="preserve"> </v>
      </c>
      <c r="K38" s="148" t="str">
        <f>TEXT('T2'!I4,)</f>
        <v xml:space="preserve"> </v>
      </c>
      <c r="L38" s="148" t="str">
        <f>TEXT('T2'!J4,)</f>
        <v xml:space="preserve"> </v>
      </c>
      <c r="M38" s="148" t="str">
        <f>TEXT('T2'!K4,)</f>
        <v xml:space="preserve"> </v>
      </c>
      <c r="N38" s="148" t="str">
        <f>TEXT('T2'!L4,)</f>
        <v xml:space="preserve"> </v>
      </c>
    </row>
    <row r="39" spans="1:14" ht="78.75" hidden="1" x14ac:dyDescent="0.25">
      <c r="A39" s="17" t="str">
        <f>TEXT(PainelM!$B$10,)</f>
        <v/>
      </c>
      <c r="B39" s="17" t="str">
        <f>TEXT(PainelM!$B$8,)</f>
        <v>Sergipe (SE)</v>
      </c>
      <c r="C39" s="13" t="str">
        <f>TEXT(PainelM!$B$9,)</f>
        <v>Itabaianinha</v>
      </c>
      <c r="D39" s="13" t="s">
        <v>0</v>
      </c>
      <c r="E39" s="17">
        <v>2</v>
      </c>
      <c r="F39" s="28" t="str">
        <f>TEXT('T2'!D5,)</f>
        <v>Divulgação de informações patrimoniais e acompanhamento online das obras (execução, valores e situação atual).</v>
      </c>
      <c r="G39" s="31" t="str">
        <f>TEXT('T2'!E5,)</f>
        <v>O ente divulga em seu site informações sobre administração do patrimônio público, incluindo dados sobre imóveis, veículos e bens.</v>
      </c>
      <c r="H39" s="47" t="str">
        <f>TEXT('T2'!F5,)</f>
        <v>Aprimorar</v>
      </c>
      <c r="I39" s="47" t="str">
        <f>TEXT('T2'!G5,)</f>
        <v>Não</v>
      </c>
      <c r="J39" s="148" t="str">
        <f>TEXT('T2'!H5,)</f>
        <v>IMPLANTAR NO PORTAL DA TRANSPARÊNCIA UM PROGRAMA PARA MONITORAMENTO DAS OBRAS EM EXECUÇÃO NO MUNICÍPIO.</v>
      </c>
      <c r="K39" s="148" t="str">
        <f>TEXT('T2'!I5,)</f>
        <v>2 ANOS</v>
      </c>
      <c r="L39" s="148" t="str">
        <f>TEXT('T2'!J5,)</f>
        <v/>
      </c>
      <c r="M39" s="148" t="str">
        <f>TEXT('T2'!K5,)</f>
        <v>SECRETÁRIO MUN DE OBRAS RODRIGO SOARES</v>
      </c>
      <c r="N39" s="148" t="str">
        <f>TEXT('T2'!L5,)</f>
        <v xml:space="preserve"> </v>
      </c>
    </row>
    <row r="40" spans="1:14" ht="78.75" hidden="1" x14ac:dyDescent="0.25">
      <c r="A40" s="17" t="str">
        <f>TEXT(PainelM!$B$10,)</f>
        <v/>
      </c>
      <c r="B40" s="17" t="str">
        <f>TEXT(PainelM!$B$8,)</f>
        <v>Sergipe (SE)</v>
      </c>
      <c r="C40" s="13" t="str">
        <f>TEXT(PainelM!$B$9,)</f>
        <v>Itabaianinha</v>
      </c>
      <c r="D40" s="13" t="s">
        <v>0</v>
      </c>
      <c r="E40" s="17">
        <v>2</v>
      </c>
      <c r="F40" s="28" t="str">
        <f>TEXT('T2'!D6,)</f>
        <v>Divulgação de informações patrimoniais e acompanhamento online das obras (execução, valores e situação atual).</v>
      </c>
      <c r="G40" s="31" t="str">
        <f>TEXT('T2'!E6,)</f>
        <v>O ente permite e promove o acompanhamento de obras (objeto, valor total, empresa contratada, data de início, prazo de execução, valor total já pago ou percentual de execução financeira e situação atual da obra).</v>
      </c>
      <c r="H40" s="47" t="str">
        <f>TEXT('T2'!F6,)</f>
        <v>Aprimorar</v>
      </c>
      <c r="I40" s="47" t="str">
        <f>TEXT('T2'!G6,)</f>
        <v>Não</v>
      </c>
      <c r="J40" s="148" t="str">
        <f>TEXT('T2'!H6,)</f>
        <v>AS INFORMAÇÕES FINANCEIRAS SÃO INSERIDAS NO ENTANTO AINDA NECESSITAMOS INFORMAR SOBRE O PERCENTUAL DE EXECUÇÃO FINANCEIRA E SITUAÇÃO ATUAL DA OBRA. COM O PROGRAMA SERÁ POSSÍVEL PROMOVER ESSA POSSIBILIDADE.</v>
      </c>
      <c r="K40" s="148" t="str">
        <f>TEXT('T2'!I6,)</f>
        <v>2 ANOS</v>
      </c>
      <c r="L40" s="148" t="str">
        <f>TEXT('T2'!J6,)</f>
        <v/>
      </c>
      <c r="M40" s="148" t="str">
        <f>TEXT('T2'!K6,)</f>
        <v>SECRETÁRIO MUN DE OBRAS RODRIGO SOARES</v>
      </c>
      <c r="N40" s="148" t="str">
        <f>TEXT('T2'!L6,)</f>
        <v xml:space="preserve"> </v>
      </c>
    </row>
    <row r="41" spans="1:14" ht="78.75" hidden="1" x14ac:dyDescent="0.25">
      <c r="A41" s="17" t="str">
        <f>TEXT(PainelM!$B$10,)</f>
        <v/>
      </c>
      <c r="B41" s="17" t="str">
        <f>TEXT(PainelM!$B$8,)</f>
        <v>Sergipe (SE)</v>
      </c>
      <c r="C41" s="13" t="str">
        <f>TEXT(PainelM!$B$9,)</f>
        <v>Itabaianinha</v>
      </c>
      <c r="D41" s="13" t="s">
        <v>0</v>
      </c>
      <c r="E41" s="17">
        <v>2</v>
      </c>
      <c r="F41" s="29" t="str">
        <f>TEXT('T2'!D7,)</f>
        <v>Avaliação periódica sobre transparência, feita pela autoridade responsável pela Lei de Acesso à Informação.</v>
      </c>
      <c r="G41" s="31" t="str">
        <f>TEXT('T2'!E7,)</f>
        <v>O ente publica periodicamente a avaliação interna sobre a transparência, feita pela autoridade responsável pela Lei de Acesso à Informação.</v>
      </c>
      <c r="H41" s="47" t="str">
        <f>TEXT('T2'!F7,)</f>
        <v>Aprimorar</v>
      </c>
      <c r="I41" s="47" t="str">
        <f>TEXT('T2'!G7,)</f>
        <v>Não</v>
      </c>
      <c r="J41" s="148" t="str">
        <f>TEXT('T2'!H7,)</f>
        <v>PUBLICAR A AVALIAÇÃO QUE O CONTROLE INTERNO FAZ SOBRE O PORTAL DA TRANSPARÊNCIA SEGUINDO COMO PARÂMETRO A ORIENTAÇÃO TÉCNICA Nº 001/2019 DO TRIBUNAL DE CONTAS DE SERGIPE</v>
      </c>
      <c r="K41" s="148" t="str">
        <f>TEXT('T2'!I7,)</f>
        <v>BIMESTRALMENTE</v>
      </c>
      <c r="L41" s="148" t="str">
        <f>TEXT('T2'!J7,)</f>
        <v/>
      </c>
      <c r="M41" s="148" t="str">
        <f>TEXT('T2'!K7,)</f>
        <v>SECRETÁRIA DE CONTROLE INTERNO FERNANDA DO N SANTANA</v>
      </c>
      <c r="N41" s="148" t="str">
        <f>TEXT('T2'!L7,)</f>
        <v xml:space="preserve"> </v>
      </c>
    </row>
    <row r="42" spans="1:14" ht="94.5" hidden="1" x14ac:dyDescent="0.25">
      <c r="A42" s="17" t="str">
        <f>TEXT(PainelM!$B$10,)</f>
        <v/>
      </c>
      <c r="B42" s="17" t="str">
        <f>TEXT(PainelM!$B$8,)</f>
        <v>Sergipe (SE)</v>
      </c>
      <c r="C42" s="13" t="str">
        <f>TEXT(PainelM!$B$9,)</f>
        <v>Itabaianinha</v>
      </c>
      <c r="D42" s="13" t="s">
        <v>0</v>
      </c>
      <c r="E42" s="17">
        <v>3</v>
      </c>
      <c r="F42" s="1" t="str">
        <f>TEXT('T3'!D3,)</f>
        <v>Conscientização das partes envolvidas sobre transparência e acesso à informação.</v>
      </c>
      <c r="G42" s="31" t="str">
        <f>TEXT('T3'!E3,)</f>
        <v>O ente inclui em suas capacitações e comunicações, ação de conscientização de seus colaboradores e partes interessadas sobre a natureza pública de suas informações, esclarecendo as exceções de restrição de acesso formalmente estabelecida.</v>
      </c>
      <c r="H42" s="47" t="str">
        <f>TEXT('T3'!F3,)</f>
        <v>Sim</v>
      </c>
      <c r="I42" s="47" t="str">
        <f>TEXT('T3'!G3,)</f>
        <v>Não</v>
      </c>
      <c r="J42" s="148" t="str">
        <f>TEXT('T3'!H3,)</f>
        <v xml:space="preserve"> </v>
      </c>
      <c r="K42" s="148" t="str">
        <f>TEXT('T3'!I3,)</f>
        <v xml:space="preserve"> </v>
      </c>
      <c r="L42" s="148" t="str">
        <f>TEXT('T3'!J3,)</f>
        <v xml:space="preserve"> </v>
      </c>
      <c r="M42" s="148" t="str">
        <f>TEXT('T3'!K3,)</f>
        <v xml:space="preserve"> </v>
      </c>
      <c r="N42" s="148" t="str">
        <f>TEXT('T3'!L3,)</f>
        <v xml:space="preserve"> </v>
      </c>
    </row>
    <row r="43" spans="1:14" ht="31.5" hidden="1" x14ac:dyDescent="0.25">
      <c r="A43" s="17" t="str">
        <f>TEXT(PainelM!$B$10,)</f>
        <v/>
      </c>
      <c r="B43" s="17" t="str">
        <f>TEXT(PainelM!$B$8,)</f>
        <v>Sergipe (SE)</v>
      </c>
      <c r="C43" s="13" t="str">
        <f>TEXT(PainelM!$B$9,)</f>
        <v>Itabaianinha</v>
      </c>
      <c r="D43" s="13" t="s">
        <v>0</v>
      </c>
      <c r="E43" s="17">
        <v>3</v>
      </c>
      <c r="F43" s="28" t="str">
        <f>TEXT('T3'!D4,)</f>
        <v>Regulamentação da Política de Dados Abertos.</v>
      </c>
      <c r="G43" s="31" t="str">
        <f>TEXT('T3'!E4,)</f>
        <v>O ente regulamentou sua Política de Dados Abertos.</v>
      </c>
      <c r="H43" s="47" t="str">
        <f>TEXT('T3'!F4,)</f>
        <v>Aprimorar</v>
      </c>
      <c r="I43" s="47" t="str">
        <f>TEXT('T3'!G4,)</f>
        <v>Não</v>
      </c>
      <c r="J43" s="148" t="str">
        <f>TEXT('T3'!H4,)</f>
        <v>Ver possibilidade de implatar o Plano de Dados Abertos</v>
      </c>
      <c r="K43" s="148" t="str">
        <f>TEXT('T3'!I4,)</f>
        <v>dois anos</v>
      </c>
      <c r="L43" s="148" t="str">
        <f>TEXT('T3'!J4,)</f>
        <v/>
      </c>
      <c r="M43" s="148" t="str">
        <f>TEXT('T3'!K4,)</f>
        <v>Secretária de Controle Interno e Secretário de Comunicação</v>
      </c>
      <c r="N43" s="148" t="str">
        <f>TEXT('T3'!L4,)</f>
        <v xml:space="preserve"> </v>
      </c>
    </row>
    <row r="44" spans="1:14" ht="31.5" hidden="1" x14ac:dyDescent="0.25">
      <c r="A44" s="17" t="str">
        <f>TEXT(PainelM!$B$10,)</f>
        <v/>
      </c>
      <c r="B44" s="17" t="str">
        <f>TEXT(PainelM!$B$8,)</f>
        <v>Sergipe (SE)</v>
      </c>
      <c r="C44" s="13" t="str">
        <f>TEXT(PainelM!$B$9,)</f>
        <v>Itabaianinha</v>
      </c>
      <c r="D44" s="13" t="s">
        <v>0</v>
      </c>
      <c r="E44" s="17">
        <v>3</v>
      </c>
      <c r="F44" s="28" t="str">
        <f>TEXT('T3'!D5,)</f>
        <v>Regulamentação da Política de Dados Abertos.</v>
      </c>
      <c r="G44" s="31" t="str">
        <f>TEXT('T3'!E5,)</f>
        <v>O ente estabeleceu Plano de Dados Abertos.</v>
      </c>
      <c r="H44" s="47" t="str">
        <f>TEXT('T3'!F5,)</f>
        <v>Não</v>
      </c>
      <c r="I44" s="47" t="str">
        <f>TEXT('T3'!G5,)</f>
        <v>Não</v>
      </c>
      <c r="J44" s="148" t="str">
        <f>TEXT('T3'!H5,)</f>
        <v>Ver possibilidade de implatar o Plano de Dados Abertos para elaboração do plano</v>
      </c>
      <c r="K44" s="148" t="str">
        <f>TEXT('T3'!I5,)</f>
        <v>dois anos</v>
      </c>
      <c r="L44" s="148" t="str">
        <f>TEXT('T3'!J5,)</f>
        <v/>
      </c>
      <c r="M44" s="148" t="str">
        <f>TEXT('T3'!K5,)</f>
        <v>Secretária de Controle Interno e Secretário de Comunicação</v>
      </c>
      <c r="N44" s="148" t="str">
        <f>TEXT('T3'!L5,)</f>
        <v xml:space="preserve"> </v>
      </c>
    </row>
    <row r="45" spans="1:14" ht="31.5" hidden="1" x14ac:dyDescent="0.25">
      <c r="A45" s="17" t="str">
        <f>TEXT(PainelM!$B$10,)</f>
        <v/>
      </c>
      <c r="B45" s="17" t="str">
        <f>TEXT(PainelM!$B$8,)</f>
        <v>Sergipe (SE)</v>
      </c>
      <c r="C45" s="13" t="str">
        <f>TEXT(PainelM!$B$9,)</f>
        <v>Itabaianinha</v>
      </c>
      <c r="D45" s="13" t="s">
        <v>0</v>
      </c>
      <c r="E45" s="17">
        <v>3</v>
      </c>
      <c r="F45" s="28" t="str">
        <f>TEXT('T3'!D6,)</f>
        <v>Regulamentação da Política de Dados Abertos.</v>
      </c>
      <c r="G45" s="31" t="str">
        <f>TEXT('T3'!E6,)</f>
        <v>O ente divulgou seu catálogo de dados abertos.</v>
      </c>
      <c r="H45" s="47" t="str">
        <f>TEXT('T3'!F6,)</f>
        <v>Não</v>
      </c>
      <c r="I45" s="47" t="str">
        <f>TEXT('T3'!G6,)</f>
        <v>Não</v>
      </c>
      <c r="J45" s="148" t="str">
        <f>TEXT('T3'!H6,)</f>
        <v>Ver possibilidade de implatar o Plano de Dados Abertos para divulgar o catálogo</v>
      </c>
      <c r="K45" s="148" t="str">
        <f>TEXT('T3'!I6,)</f>
        <v>dois anos</v>
      </c>
      <c r="L45" s="148" t="str">
        <f>TEXT('T3'!J6,)</f>
        <v/>
      </c>
      <c r="M45" s="148" t="str">
        <f>TEXT('T3'!K6,)</f>
        <v>Secretária de Controle Interno e Secretário de Comunicação</v>
      </c>
      <c r="N45" s="148" t="str">
        <f>TEXT('T3'!L6,)</f>
        <v xml:space="preserve"> </v>
      </c>
    </row>
    <row r="46" spans="1:14" ht="63" hidden="1" x14ac:dyDescent="0.25">
      <c r="A46" s="17" t="str">
        <f>TEXT(PainelM!$B$10,)</f>
        <v/>
      </c>
      <c r="B46" s="17" t="str">
        <f>TEXT(PainelM!$B$8,)</f>
        <v>Sergipe (SE)</v>
      </c>
      <c r="C46" s="13" t="str">
        <f>TEXT(PainelM!$B$9,)</f>
        <v>Itabaianinha</v>
      </c>
      <c r="D46" s="13" t="s">
        <v>0</v>
      </c>
      <c r="E46" s="17">
        <v>3</v>
      </c>
      <c r="F46" s="29" t="str">
        <f>TEXT('T3'!D7,)</f>
        <v>Ampliação das informações divulgadas no Portal da Transparência, adicionais às exigidas por lei.</v>
      </c>
      <c r="G46" s="31" t="str">
        <f>TEXT('T3'!E7,)</f>
        <v>O ente amplia as informações divulgadas no Portal da Transparência, adicionais às exigidas por lei, tais como: renúncias fiscais, ODS, notas fiscais, etc.</v>
      </c>
      <c r="H46" s="47" t="str">
        <f>TEXT('T3'!F7,)</f>
        <v>Não</v>
      </c>
      <c r="I46" s="47" t="str">
        <f>TEXT('T3'!G7,)</f>
        <v>Não</v>
      </c>
      <c r="J46" s="148" t="str">
        <f>TEXT('T3'!H7,)</f>
        <v>Elaborar o Objetivo de Desenvolvimento Sustentável</v>
      </c>
      <c r="K46" s="148" t="str">
        <f>TEXT('T3'!I7,)</f>
        <v>dois anos</v>
      </c>
      <c r="L46" s="148" t="str">
        <f>TEXT('T3'!J7,)</f>
        <v/>
      </c>
      <c r="M46" s="148" t="str">
        <f>TEXT('T3'!K7,)</f>
        <v>Secretária de Controle Interno e Secretário de Comunicação</v>
      </c>
      <c r="N46" s="148" t="str">
        <f>TEXT('T3'!L7,)</f>
        <v xml:space="preserve"> </v>
      </c>
    </row>
    <row r="47" spans="1:14" ht="31.5" x14ac:dyDescent="0.25">
      <c r="A47" s="17" t="str">
        <f>TEXT(PainelM!$B$10,)</f>
        <v/>
      </c>
      <c r="B47" s="17" t="str">
        <f>TEXT(PainelM!$B$8,)</f>
        <v>Sergipe (SE)</v>
      </c>
      <c r="C47" s="13" t="str">
        <f>TEXT(PainelM!$B$9,)</f>
        <v>Itabaianinha</v>
      </c>
      <c r="D47" s="13" t="s">
        <v>1</v>
      </c>
      <c r="E47" s="17">
        <v>1</v>
      </c>
      <c r="F47" s="37" t="str">
        <f>TEXT('I1'!D3,)</f>
        <v>Implantação de funções de Controladoria Pública.</v>
      </c>
      <c r="G47" s="36" t="str">
        <f>TEXT('I1'!E3,)</f>
        <v>Existe um setor, equipe ou pessoa designada para realizar atividades de auditoria interna?</v>
      </c>
      <c r="H47" s="47" t="str">
        <f>TEXT('I1'!F3,)</f>
        <v>Aprimorar</v>
      </c>
      <c r="I47" s="47" t="str">
        <f>TEXT('I1'!G3,)</f>
        <v>Sim</v>
      </c>
      <c r="J47" s="148" t="str">
        <f>TEXT('I1'!H3,)</f>
        <v>Elaborar um Manual de Auditoria Pública Municipal</v>
      </c>
      <c r="K47" s="148" t="str">
        <f>TEXT('I1'!I3,)</f>
        <v>Um ano</v>
      </c>
      <c r="L47" s="148" t="str">
        <f>TEXT('I1'!J3,)</f>
        <v/>
      </c>
      <c r="M47" s="148" t="str">
        <f>TEXT('I1'!K3,)</f>
        <v>SECRETÁRIA DE CONTROLE INTERNO, FERNANDA DO N SANTANA</v>
      </c>
      <c r="N47" s="148" t="str">
        <f>TEXT('I1'!L3,)</f>
        <v xml:space="preserve"> </v>
      </c>
    </row>
    <row r="48" spans="1:14" ht="47.25" hidden="1" x14ac:dyDescent="0.25">
      <c r="A48" s="17" t="str">
        <f>TEXT(PainelM!$B$10,)</f>
        <v/>
      </c>
      <c r="B48" s="17" t="str">
        <f>TEXT(PainelM!$B$8,)</f>
        <v>Sergipe (SE)</v>
      </c>
      <c r="C48" s="13" t="str">
        <f>TEXT(PainelM!$B$9,)</f>
        <v>Itabaianinha</v>
      </c>
      <c r="D48" s="13" t="s">
        <v>1</v>
      </c>
      <c r="E48" s="17">
        <v>1</v>
      </c>
      <c r="F48" s="37" t="str">
        <f>TEXT('I1'!D4,)</f>
        <v>Implantação de funções de Controladoria Pública.</v>
      </c>
      <c r="G48" s="36" t="str">
        <f>TEXT('I1'!E4,)</f>
        <v>Existe um setor, equipe ou pessoa designada para realizar atividades de investigação e processo disciplinar de agentes públicos?</v>
      </c>
      <c r="H48" s="47" t="str">
        <f>TEXT('I1'!F4,)</f>
        <v>Sim</v>
      </c>
      <c r="I48" s="47" t="str">
        <f>TEXT('I1'!G4,)</f>
        <v>Não</v>
      </c>
      <c r="J48" s="148" t="str">
        <f>TEXT('I1'!H4,)</f>
        <v/>
      </c>
      <c r="K48" s="148" t="str">
        <f>TEXT('I1'!I4,)</f>
        <v/>
      </c>
      <c r="L48" s="148" t="str">
        <f>TEXT('I1'!J4,)</f>
        <v/>
      </c>
      <c r="M48" s="148" t="str">
        <f>TEXT('I1'!K4,)</f>
        <v/>
      </c>
      <c r="N48" s="148" t="str">
        <f>TEXT('I1'!L4,)</f>
        <v/>
      </c>
    </row>
    <row r="49" spans="1:14" ht="31.5" hidden="1" x14ac:dyDescent="0.25">
      <c r="A49" s="17" t="str">
        <f>TEXT(PainelM!$B$10,)</f>
        <v/>
      </c>
      <c r="B49" s="17" t="str">
        <f>TEXT(PainelM!$B$8,)</f>
        <v>Sergipe (SE)</v>
      </c>
      <c r="C49" s="13" t="str">
        <f>TEXT(PainelM!$B$9,)</f>
        <v>Itabaianinha</v>
      </c>
      <c r="D49" s="13" t="s">
        <v>1</v>
      </c>
      <c r="E49" s="17">
        <v>1</v>
      </c>
      <c r="F49" s="37" t="str">
        <f>TEXT('I1'!D5,)</f>
        <v>Implantação de funções de Controladoria Pública.</v>
      </c>
      <c r="G49" s="36" t="str">
        <f>TEXT('I1'!E5,)</f>
        <v>Existe um setor, equipe ou pessoa designada para realizar atividades de ouvidoria?</v>
      </c>
      <c r="H49" s="47" t="str">
        <f>TEXT('I1'!F5,)</f>
        <v>Sim</v>
      </c>
      <c r="I49" s="47" t="str">
        <f>TEXT('I1'!G5,)</f>
        <v>Não</v>
      </c>
      <c r="J49" s="148" t="str">
        <f>TEXT('I1'!H5,)</f>
        <v/>
      </c>
      <c r="K49" s="148" t="str">
        <f>TEXT('I1'!I5,)</f>
        <v/>
      </c>
      <c r="L49" s="148" t="str">
        <f>TEXT('I1'!J5,)</f>
        <v/>
      </c>
      <c r="M49" s="148" t="str">
        <f>TEXT('I1'!K5,)</f>
        <v/>
      </c>
      <c r="N49" s="148" t="str">
        <f>TEXT('I1'!L5,)</f>
        <v/>
      </c>
    </row>
    <row r="50" spans="1:14" ht="47.25" hidden="1" x14ac:dyDescent="0.25">
      <c r="A50" s="17" t="str">
        <f>TEXT(PainelM!$B$10,)</f>
        <v/>
      </c>
      <c r="B50" s="17" t="str">
        <f>TEXT(PainelM!$B$8,)</f>
        <v>Sergipe (SE)</v>
      </c>
      <c r="C50" s="13" t="str">
        <f>TEXT(PainelM!$B$9,)</f>
        <v>Itabaianinha</v>
      </c>
      <c r="D50" s="13" t="s">
        <v>1</v>
      </c>
      <c r="E50" s="17">
        <v>1</v>
      </c>
      <c r="F50" s="37" t="str">
        <f>TEXT('I1'!D6,)</f>
        <v>Implantação de funções de Controladoria Pública.</v>
      </c>
      <c r="G50" s="36" t="str">
        <f>TEXT('I1'!E6,)</f>
        <v>Existe um setor, equipe ou pessoa designada para coordenar atividades de transparência pública e de prevenção à corrupção?</v>
      </c>
      <c r="H50" s="47" t="str">
        <f>TEXT('I1'!F6,)</f>
        <v>Sim</v>
      </c>
      <c r="I50" s="47" t="str">
        <f>TEXT('I1'!G6,)</f>
        <v>Não</v>
      </c>
      <c r="J50" s="148" t="str">
        <f>TEXT('I1'!H6,)</f>
        <v/>
      </c>
      <c r="K50" s="148" t="str">
        <f>TEXT('I1'!I6,)</f>
        <v/>
      </c>
      <c r="L50" s="148" t="str">
        <f>TEXT('I1'!J6,)</f>
        <v/>
      </c>
      <c r="M50" s="148" t="str">
        <f>TEXT('I1'!K6,)</f>
        <v/>
      </c>
      <c r="N50" s="148" t="str">
        <f>TEXT('I1'!L6,)</f>
        <v/>
      </c>
    </row>
    <row r="51" spans="1:14" ht="47.25" hidden="1" x14ac:dyDescent="0.25">
      <c r="A51" s="17" t="str">
        <f>TEXT(PainelM!$B$10,)</f>
        <v/>
      </c>
      <c r="B51" s="17" t="str">
        <f>TEXT(PainelM!$B$8,)</f>
        <v>Sergipe (SE)</v>
      </c>
      <c r="C51" s="13" t="str">
        <f>TEXT(PainelM!$B$9,)</f>
        <v>Itabaianinha</v>
      </c>
      <c r="D51" s="13" t="s">
        <v>1</v>
      </c>
      <c r="E51" s="17">
        <v>1</v>
      </c>
      <c r="F51" s="37" t="str">
        <f>TEXT('I1'!D7,)</f>
        <v>Implantação de funções de Controladoria Pública.</v>
      </c>
      <c r="G51" s="36" t="str">
        <f>TEXT('I1'!E7,)</f>
        <v>Existe acesso e atualização do Cadastro Nacional de Empresas Inidôneas e Suspensas (CEIS) e do Cadastro Nacional de Empresas Punidas (CNEP)?</v>
      </c>
      <c r="H51" s="47" t="str">
        <f>TEXT('I1'!F7,)</f>
        <v>Sim</v>
      </c>
      <c r="I51" s="47" t="str">
        <f>TEXT('I1'!G7,)</f>
        <v>Não</v>
      </c>
      <c r="J51" s="148" t="str">
        <f>TEXT('I1'!H7,)</f>
        <v>Fazer o cadastro no site oficial</v>
      </c>
      <c r="K51" s="148" t="str">
        <f>TEXT('I1'!I7,)</f>
        <v>Um ano</v>
      </c>
      <c r="L51" s="148" t="str">
        <f>TEXT('I1'!J7,)</f>
        <v/>
      </c>
      <c r="M51" s="148" t="str">
        <f>TEXT('I1'!K7,)</f>
        <v>SECRETÁRIA DE CONTROLE INTERNO, FERNANDA DO N SANTANA</v>
      </c>
      <c r="N51" s="148" t="str">
        <f>TEXT('I1'!L7,)</f>
        <v/>
      </c>
    </row>
    <row r="52" spans="1:14" ht="31.5" x14ac:dyDescent="0.25">
      <c r="A52" s="17" t="str">
        <f>TEXT(PainelM!$B$10,)</f>
        <v/>
      </c>
      <c r="B52" s="17" t="str">
        <f>TEXT(PainelM!$B$8,)</f>
        <v>Sergipe (SE)</v>
      </c>
      <c r="C52" s="13" t="str">
        <f>TEXT(PainelM!$B$9,)</f>
        <v>Itabaianinha</v>
      </c>
      <c r="D52" s="13" t="s">
        <v>1</v>
      </c>
      <c r="E52" s="17">
        <v>1</v>
      </c>
      <c r="F52" s="34" t="str">
        <f>TEXT('I1'!D8,)</f>
        <v>Código de ética e estatuto dos servidores públicos.</v>
      </c>
      <c r="G52" s="36" t="str">
        <f>TEXT('I1'!E8,)</f>
        <v>A comissão de ética é formalmente constituída? Ela possui estrutura adequada para atuação?</v>
      </c>
      <c r="H52" s="47" t="str">
        <f>TEXT('I1'!F8,)</f>
        <v>Não</v>
      </c>
      <c r="I52" s="47" t="str">
        <f>TEXT('I1'!G8,)</f>
        <v>Sim</v>
      </c>
      <c r="J52" s="148" t="str">
        <f>TEXT('I1'!H8,)</f>
        <v>Constituir uma Comissão de Ética</v>
      </c>
      <c r="K52" s="148" t="str">
        <f>TEXT('I1'!I8,)</f>
        <v>Dois anos</v>
      </c>
      <c r="L52" s="148" t="str">
        <f>TEXT('I1'!J8,)</f>
        <v/>
      </c>
      <c r="M52" s="148" t="str">
        <f>TEXT('I1'!K8,)</f>
        <v>SECRETÁRIA DE ADMINISTRAÇÃO, DÉBORA MACEDO</v>
      </c>
      <c r="N52" s="148" t="str">
        <f>TEXT('I1'!L8,)</f>
        <v xml:space="preserve"> </v>
      </c>
    </row>
    <row r="53" spans="1:14" ht="47.25" hidden="1" x14ac:dyDescent="0.25">
      <c r="A53" s="17" t="str">
        <f>TEXT(PainelM!$B$10,)</f>
        <v/>
      </c>
      <c r="B53" s="17" t="str">
        <f>TEXT(PainelM!$B$8,)</f>
        <v>Sergipe (SE)</v>
      </c>
      <c r="C53" s="13" t="str">
        <f>TEXT(PainelM!$B$9,)</f>
        <v>Itabaianinha</v>
      </c>
      <c r="D53" s="13" t="s">
        <v>1</v>
      </c>
      <c r="E53" s="17">
        <v>1</v>
      </c>
      <c r="F53" s="34" t="str">
        <f>TEXT('I1'!D9,)</f>
        <v>Código de ética e estatuto dos servidores públicos.</v>
      </c>
      <c r="G53" s="36" t="str">
        <f>TEXT('I1'!E9,)</f>
        <v>Existe um Estatuto dos Servidores Públicos ou normativo equivalente que disciplina o regime jurídico, assim como direitos e proibições?</v>
      </c>
      <c r="H53" s="47" t="str">
        <f>TEXT('I1'!F9,)</f>
        <v>Sim</v>
      </c>
      <c r="I53" s="47" t="str">
        <f>TEXT('I1'!G9,)</f>
        <v>Não</v>
      </c>
      <c r="J53" s="148" t="str">
        <f>TEXT('I1'!H9,)</f>
        <v/>
      </c>
      <c r="K53" s="148" t="str">
        <f>TEXT('I1'!I9,)</f>
        <v/>
      </c>
      <c r="L53" s="148" t="str">
        <f>TEXT('I1'!J9,)</f>
        <v/>
      </c>
      <c r="M53" s="148" t="str">
        <f>TEXT('I1'!K9,)</f>
        <v/>
      </c>
      <c r="N53" s="148" t="str">
        <f>TEXT('I1'!L9,)</f>
        <v/>
      </c>
    </row>
    <row r="54" spans="1:14" ht="31.5" hidden="1" x14ac:dyDescent="0.25">
      <c r="A54" s="17" t="str">
        <f>TEXT(PainelM!$B$10,)</f>
        <v/>
      </c>
      <c r="B54" s="17" t="str">
        <f>TEXT(PainelM!$B$8,)</f>
        <v>Sergipe (SE)</v>
      </c>
      <c r="C54" s="13" t="str">
        <f>TEXT(PainelM!$B$9,)</f>
        <v>Itabaianinha</v>
      </c>
      <c r="D54" s="13" t="s">
        <v>1</v>
      </c>
      <c r="E54" s="17">
        <v>1</v>
      </c>
      <c r="F54" s="35" t="str">
        <f>TEXT('I1'!D10,)</f>
        <v>Nepotismo e conflito de interesses.</v>
      </c>
      <c r="G54" s="36" t="str">
        <f>TEXT('I1'!E10,)</f>
        <v>Existe regulamentação local que proíba o nepotismo?</v>
      </c>
      <c r="H54" s="47" t="str">
        <f>TEXT('I1'!F10,)</f>
        <v>Não</v>
      </c>
      <c r="I54" s="47" t="str">
        <f>TEXT('I1'!G10,)</f>
        <v>Não</v>
      </c>
      <c r="J54" s="148" t="str">
        <f>TEXT('I1'!H10,)</f>
        <v xml:space="preserve">Criar um regulamento local </v>
      </c>
      <c r="K54" s="148" t="str">
        <f>TEXT('I1'!I10,)</f>
        <v>Dois anos</v>
      </c>
      <c r="L54" s="148" t="str">
        <f>TEXT('I1'!J10,)</f>
        <v/>
      </c>
      <c r="M54" s="148" t="str">
        <f>TEXT('I1'!K10,)</f>
        <v>Procuradoria Geral do Município</v>
      </c>
      <c r="N54" s="148" t="str">
        <f>TEXT('I1'!L10,)</f>
        <v/>
      </c>
    </row>
    <row r="55" spans="1:14" ht="63" x14ac:dyDescent="0.25">
      <c r="A55" s="17" t="str">
        <f>TEXT(PainelM!$B$10,)</f>
        <v/>
      </c>
      <c r="B55" s="17" t="str">
        <f>TEXT(PainelM!$B$8,)</f>
        <v>Sergipe (SE)</v>
      </c>
      <c r="C55" s="13" t="str">
        <f>TEXT(PainelM!$B$9,)</f>
        <v>Itabaianinha</v>
      </c>
      <c r="D55" s="13" t="s">
        <v>1</v>
      </c>
      <c r="E55" s="17">
        <v>1</v>
      </c>
      <c r="F55" s="35" t="str">
        <f>TEXT('I1'!D11,)</f>
        <v>Nepotismo e conflito de interesses.</v>
      </c>
      <c r="G55" s="36" t="str">
        <f>TEXT('I1'!E11,)</f>
        <v>As situações que caracterizem conflitos de interesses estão previstas nos códigos de ética e de conduta dos servidores públicos ou em outra legislação?</v>
      </c>
      <c r="H55" s="47" t="str">
        <f>TEXT('I1'!F11,)</f>
        <v>Não</v>
      </c>
      <c r="I55" s="47" t="str">
        <f>TEXT('I1'!G11,)</f>
        <v>Sim</v>
      </c>
      <c r="J55" s="148" t="str">
        <f>TEXT('I1'!H11,)</f>
        <v xml:space="preserve">Concomitante a constituição de uma Comissão de Ética, elaborar o Código de Ética </v>
      </c>
      <c r="K55" s="148" t="str">
        <f>TEXT('I1'!I11,)</f>
        <v>Dois anos</v>
      </c>
      <c r="L55" s="148" t="str">
        <f>TEXT('I1'!J11,)</f>
        <v/>
      </c>
      <c r="M55" s="148" t="str">
        <f>TEXT('I1'!K11,)</f>
        <v>SECRETÁRIA DE ADMINISTRAÇÃO, DÉBORA MACEDO</v>
      </c>
      <c r="N55" s="148" t="str">
        <f>TEXT('I1'!L11,)</f>
        <v/>
      </c>
    </row>
    <row r="56" spans="1:14" ht="63" x14ac:dyDescent="0.25">
      <c r="A56" s="17" t="str">
        <f>TEXT(PainelM!$B$10,)</f>
        <v/>
      </c>
      <c r="B56" s="17" t="str">
        <f>TEXT(PainelM!$B$8,)</f>
        <v>Sergipe (SE)</v>
      </c>
      <c r="C56" s="13" t="str">
        <f>TEXT(PainelM!$B$9,)</f>
        <v>Itabaianinha</v>
      </c>
      <c r="D56" s="13" t="s">
        <v>1</v>
      </c>
      <c r="E56" s="17">
        <v>1</v>
      </c>
      <c r="F56" s="35" t="str">
        <f>TEXT('I1'!D12,)</f>
        <v>Nepotismo e conflito de interesses.</v>
      </c>
      <c r="G56" s="36" t="str">
        <f>TEXT('I1'!E12,)</f>
        <v>Existe alguma vedação formal para recebimento de presentes oferecidos a servidores públicas por pessoa, empresa ou entidade que tenha interesse em suas decisões?</v>
      </c>
      <c r="H56" s="47" t="str">
        <f>TEXT('I1'!F12,)</f>
        <v>Não</v>
      </c>
      <c r="I56" s="47" t="str">
        <f>TEXT('I1'!G12,)</f>
        <v>Sim</v>
      </c>
      <c r="J56" s="148" t="str">
        <f>TEXT('I1'!H12,)</f>
        <v>Incluir no código de ética loqo que for elaborado</v>
      </c>
      <c r="K56" s="148" t="str">
        <f>TEXT('I1'!I12,)</f>
        <v>Dois anos</v>
      </c>
      <c r="L56" s="148" t="str">
        <f>TEXT('I1'!J12,)</f>
        <v/>
      </c>
      <c r="M56" s="148" t="str">
        <f>TEXT('I1'!K12,)</f>
        <v>SECRETÁRIA DE ADMINISTRAÇÃO, DÉBORA MACEDO</v>
      </c>
      <c r="N56" s="148" t="str">
        <f>TEXT('I1'!L12,)</f>
        <v/>
      </c>
    </row>
    <row r="57" spans="1:14" ht="78.75" hidden="1" x14ac:dyDescent="0.25">
      <c r="A57" s="17" t="str">
        <f>TEXT(PainelM!$B$10,)</f>
        <v/>
      </c>
      <c r="B57" s="17" t="str">
        <f>TEXT(PainelM!$B$8,)</f>
        <v>Sergipe (SE)</v>
      </c>
      <c r="C57" s="13" t="str">
        <f>TEXT(PainelM!$B$9,)</f>
        <v>Itabaianinha</v>
      </c>
      <c r="D57" s="13" t="s">
        <v>1</v>
      </c>
      <c r="E57" s="17">
        <v>2</v>
      </c>
      <c r="F57" s="37" t="str">
        <f>TEXT('I2'!D3,)</f>
        <v>Implantação de gestão de riscos.</v>
      </c>
      <c r="G57" s="36" t="str">
        <f>TEXT('I2'!E3,)</f>
        <v>Existe algum levantamento dos riscos em processos administrativos sensíveis a fraude e corrupção, com a implementação ou reavaliação de controles internos para redução dos riscos avaliados?</v>
      </c>
      <c r="H57" s="47" t="str">
        <f>TEXT('I2'!F3,)</f>
        <v>Não</v>
      </c>
      <c r="I57" s="47" t="str">
        <f>TEXT('I2'!G3,)</f>
        <v>Não</v>
      </c>
      <c r="J57" s="148" t="str">
        <f>TEXT('I2'!H3,)</f>
        <v>Implantar matriz de riscos</v>
      </c>
      <c r="K57" s="148" t="str">
        <f>TEXT('I2'!I3,)</f>
        <v>Dois anos</v>
      </c>
      <c r="L57" s="148" t="str">
        <f>TEXT('I2'!J3,)</f>
        <v/>
      </c>
      <c r="M57" s="148" t="str">
        <f>TEXT('I2'!K3,)</f>
        <v>Secretária de Controle Interno, Fernanda do N Santana</v>
      </c>
      <c r="N57" s="148" t="str">
        <f>TEXT('I2'!L3,)</f>
        <v xml:space="preserve"> </v>
      </c>
    </row>
    <row r="58" spans="1:14" ht="31.5" hidden="1" x14ac:dyDescent="0.25">
      <c r="A58" s="17" t="str">
        <f>TEXT(PainelM!$B$10,)</f>
        <v/>
      </c>
      <c r="B58" s="17" t="str">
        <f>TEXT(PainelM!$B$8,)</f>
        <v>Sergipe (SE)</v>
      </c>
      <c r="C58" s="13" t="str">
        <f>TEXT(PainelM!$B$9,)</f>
        <v>Itabaianinha</v>
      </c>
      <c r="D58" s="13" t="s">
        <v>1</v>
      </c>
      <c r="E58" s="17">
        <v>2</v>
      </c>
      <c r="F58" s="37" t="str">
        <f>TEXT('I2'!D4,)</f>
        <v>Implantação de gestão de riscos.</v>
      </c>
      <c r="G58" s="36" t="str">
        <f>TEXT('I2'!E4,)</f>
        <v>Há uma metodologia e plano de ação para gestão de riscos de fraude e corrupção?</v>
      </c>
      <c r="H58" s="47" t="str">
        <f>TEXT('I2'!F4,)</f>
        <v>Não</v>
      </c>
      <c r="I58" s="47" t="str">
        <f>TEXT('I2'!G4,)</f>
        <v>Não</v>
      </c>
      <c r="J58" s="148" t="str">
        <f>TEXT('I2'!H4,)</f>
        <v>A partir da implantação da matriz de riscos elaborar o plano de ação</v>
      </c>
      <c r="K58" s="148" t="str">
        <f>TEXT('I2'!I4,)</f>
        <v>Dois anos</v>
      </c>
      <c r="L58" s="148" t="str">
        <f>TEXT('I2'!J4,)</f>
        <v/>
      </c>
      <c r="M58" s="148" t="str">
        <f>TEXT('I2'!K4,)</f>
        <v>Secretária de Controle Interno, Fernanda do N Santana</v>
      </c>
      <c r="N58" s="148" t="str">
        <f>TEXT('I2'!L4,)</f>
        <v/>
      </c>
    </row>
    <row r="59" spans="1:14" ht="47.25" hidden="1" x14ac:dyDescent="0.25">
      <c r="A59" s="17" t="str">
        <f>TEXT(PainelM!$B$10,)</f>
        <v/>
      </c>
      <c r="B59" s="17" t="str">
        <f>TEXT(PainelM!$B$8,)</f>
        <v>Sergipe (SE)</v>
      </c>
      <c r="C59" s="13" t="str">
        <f>TEXT(PainelM!$B$9,)</f>
        <v>Itabaianinha</v>
      </c>
      <c r="D59" s="13" t="s">
        <v>1</v>
      </c>
      <c r="E59" s="17">
        <v>2</v>
      </c>
      <c r="F59" s="37" t="str">
        <f>TEXT('I2'!D5,)</f>
        <v>Implantação de gestão de riscos.</v>
      </c>
      <c r="G59" s="36" t="str">
        <f>TEXT('I2'!E5,)</f>
        <v>Existe um núcleo de gestão de riscos e uma instância supervisora para monitorar riscos e controles?</v>
      </c>
      <c r="H59" s="47" t="str">
        <f>TEXT('I2'!F5,)</f>
        <v>Não</v>
      </c>
      <c r="I59" s="47" t="str">
        <f>TEXT('I2'!G5,)</f>
        <v>Não</v>
      </c>
      <c r="J59" s="148" t="str">
        <f>TEXT('I2'!H5,)</f>
        <v>Implantar núcleo de gestão de riscos</v>
      </c>
      <c r="K59" s="148" t="str">
        <f>TEXT('I2'!I5,)</f>
        <v>Dois anos</v>
      </c>
      <c r="L59" s="148" t="str">
        <f>TEXT('I2'!J5,)</f>
        <v/>
      </c>
      <c r="M59" s="148" t="str">
        <f>TEXT('I2'!K5,)</f>
        <v>Secretária de Controle Interno, Fernanda do N Santana</v>
      </c>
      <c r="N59" s="148" t="str">
        <f>TEXT('I2'!L5,)</f>
        <v/>
      </c>
    </row>
    <row r="60" spans="1:14" ht="78.75" hidden="1" x14ac:dyDescent="0.25">
      <c r="A60" s="17" t="str">
        <f>TEXT(PainelM!$B$10,)</f>
        <v/>
      </c>
      <c r="B60" s="17" t="str">
        <f>TEXT(PainelM!$B$8,)</f>
        <v>Sergipe (SE)</v>
      </c>
      <c r="C60" s="13" t="str">
        <f>TEXT(PainelM!$B$9,)</f>
        <v>Itabaianinha</v>
      </c>
      <c r="D60" s="13" t="s">
        <v>1</v>
      </c>
      <c r="E60" s="17">
        <v>2</v>
      </c>
      <c r="F60" s="34" t="str">
        <f>TEXT('I2'!D6,)</f>
        <v>Elaboração de manuais e treinamentos.</v>
      </c>
      <c r="G60" s="36" t="str">
        <f>TEXT('I2'!E6,)</f>
        <v>Existe um Manual de Gestão de Transferências Voluntárias, ou documento equivalente, que estabelece os procedimentos necessários à celebração, execução e prestação de contas dos ajustes celebrados com a União?</v>
      </c>
      <c r="H60" s="47" t="str">
        <f>TEXT('I2'!F6,)</f>
        <v>Não</v>
      </c>
      <c r="I60" s="47" t="str">
        <f>TEXT('I2'!G6,)</f>
        <v>Não</v>
      </c>
      <c r="J60" s="148" t="str">
        <f>TEXT('I2'!H6,)</f>
        <v>Elaborar o manual de gestão de transferências voluntárias ou documento equivalente</v>
      </c>
      <c r="K60" s="148" t="str">
        <f>TEXT('I2'!I6,)</f>
        <v>Dois anos</v>
      </c>
      <c r="L60" s="148" t="str">
        <f>TEXT('I2'!J6,)</f>
        <v/>
      </c>
      <c r="M60" s="148" t="str">
        <f>TEXT('I2'!K6,)</f>
        <v>Secretária de Controle Interno, Fernanda do N Santana</v>
      </c>
      <c r="N60" s="148" t="str">
        <f>TEXT('I2'!L6,)</f>
        <v xml:space="preserve"> </v>
      </c>
    </row>
    <row r="61" spans="1:14" ht="47.25" hidden="1" x14ac:dyDescent="0.25">
      <c r="A61" s="17" t="str">
        <f>TEXT(PainelM!$B$10,)</f>
        <v/>
      </c>
      <c r="B61" s="17" t="str">
        <f>TEXT(PainelM!$B$8,)</f>
        <v>Sergipe (SE)</v>
      </c>
      <c r="C61" s="13" t="str">
        <f>TEXT(PainelM!$B$9,)</f>
        <v>Itabaianinha</v>
      </c>
      <c r="D61" s="13" t="s">
        <v>1</v>
      </c>
      <c r="E61" s="17">
        <v>2</v>
      </c>
      <c r="F61" s="34" t="str">
        <f>TEXT('I2'!D7,)</f>
        <v>Elaboração de manuais e treinamentos.</v>
      </c>
      <c r="G61" s="36" t="str">
        <f>TEXT('I2'!E7,)</f>
        <v>Existe um Manual de Gestão de Patrimônio com os procedimentos administrativos necessários ao controle patrimonial de bens móveis e imóveis?</v>
      </c>
      <c r="H61" s="47" t="str">
        <f>TEXT('I2'!F7,)</f>
        <v>Não</v>
      </c>
      <c r="I61" s="47" t="str">
        <f>TEXT('I2'!G7,)</f>
        <v>Não</v>
      </c>
      <c r="J61" s="148" t="str">
        <f>TEXT('I2'!H7,)</f>
        <v>Elaborar o manual de gestão de patrimônio</v>
      </c>
      <c r="K61" s="148" t="str">
        <f>TEXT('I2'!I7,)</f>
        <v>Dois anos</v>
      </c>
      <c r="L61" s="148" t="str">
        <f>TEXT('I2'!J7,)</f>
        <v/>
      </c>
      <c r="M61" s="148" t="str">
        <f>TEXT('I2'!K7,)</f>
        <v>Secretária de Controle Interno, Fernanda do N Santana</v>
      </c>
      <c r="N61" s="148" t="str">
        <f>TEXT('I2'!L7,)</f>
        <v/>
      </c>
    </row>
    <row r="62" spans="1:14" ht="47.25" hidden="1" x14ac:dyDescent="0.25">
      <c r="A62" s="17" t="str">
        <f>TEXT(PainelM!$B$10,)</f>
        <v/>
      </c>
      <c r="B62" s="17" t="str">
        <f>TEXT(PainelM!$B$8,)</f>
        <v>Sergipe (SE)</v>
      </c>
      <c r="C62" s="13" t="str">
        <f>TEXT(PainelM!$B$9,)</f>
        <v>Itabaianinha</v>
      </c>
      <c r="D62" s="13" t="s">
        <v>1</v>
      </c>
      <c r="E62" s="17">
        <v>2</v>
      </c>
      <c r="F62" s="34" t="str">
        <f>TEXT('I2'!D8,)</f>
        <v>Elaboração de manuais e treinamentos.</v>
      </c>
      <c r="G62" s="36" t="str">
        <f>TEXT('I2'!E8,)</f>
        <v>São realizados treinamentos regulares de servidores acerca de seu regime jurídico, direitos e proibições?</v>
      </c>
      <c r="H62" s="47" t="str">
        <f>TEXT('I2'!F8,)</f>
        <v>Não</v>
      </c>
      <c r="I62" s="47" t="str">
        <f>TEXT('I2'!G8,)</f>
        <v>Não</v>
      </c>
      <c r="J62" s="148" t="str">
        <f>TEXT('I2'!H8,)</f>
        <v>Realizar um Plano de treinamento de servidores</v>
      </c>
      <c r="K62" s="148" t="str">
        <f>TEXT('I2'!I8,)</f>
        <v>Dois anos</v>
      </c>
      <c r="L62" s="148" t="str">
        <f>TEXT('I2'!J8,)</f>
        <v/>
      </c>
      <c r="M62" s="148" t="str">
        <f>TEXT('I2'!K8,)</f>
        <v>Secretária de Administração, Débora Macedo</v>
      </c>
      <c r="N62" s="148" t="str">
        <f>TEXT('I2'!L8,)</f>
        <v/>
      </c>
    </row>
    <row r="63" spans="1:14" ht="47.25" hidden="1" x14ac:dyDescent="0.25">
      <c r="A63" s="17" t="str">
        <f>TEXT(PainelM!$B$10,)</f>
        <v/>
      </c>
      <c r="B63" s="17" t="str">
        <f>TEXT(PainelM!$B$8,)</f>
        <v>Sergipe (SE)</v>
      </c>
      <c r="C63" s="13" t="str">
        <f>TEXT(PainelM!$B$9,)</f>
        <v>Itabaianinha</v>
      </c>
      <c r="D63" s="13" t="s">
        <v>1</v>
      </c>
      <c r="E63" s="17">
        <v>2</v>
      </c>
      <c r="F63" s="35" t="str">
        <f>TEXT('I2'!D9,)</f>
        <v>Sistemas informatizados.</v>
      </c>
      <c r="G63" s="36" t="str">
        <f>TEXT('I2'!E9,)</f>
        <v>Existe algum sistema informatizado para controle de processos e penalidades cometidas por agentes públicos?</v>
      </c>
      <c r="H63" s="47" t="str">
        <f>TEXT('I2'!F9,)</f>
        <v>Não</v>
      </c>
      <c r="I63" s="47" t="str">
        <f>TEXT('I2'!G9,)</f>
        <v>Não</v>
      </c>
      <c r="J63" s="148" t="str">
        <f>TEXT('I2'!H9,)</f>
        <v>Implantar sistema informatizado para controle de processos e penalidade</v>
      </c>
      <c r="K63" s="148" t="str">
        <f>TEXT('I2'!I9,)</f>
        <v>Dois anos</v>
      </c>
      <c r="L63" s="148" t="str">
        <f>TEXT('I2'!J9,)</f>
        <v/>
      </c>
      <c r="M63" s="148" t="str">
        <f>TEXT('I2'!K9,)</f>
        <v>Secretária de Administração, Débora Macedo</v>
      </c>
      <c r="N63" s="148" t="str">
        <f>TEXT('I2'!L9,)</f>
        <v/>
      </c>
    </row>
    <row r="64" spans="1:14" ht="31.5" hidden="1" x14ac:dyDescent="0.25">
      <c r="A64" s="17" t="str">
        <f>TEXT(PainelM!$B$10,)</f>
        <v/>
      </c>
      <c r="B64" s="17" t="str">
        <f>TEXT(PainelM!$B$8,)</f>
        <v>Sergipe (SE)</v>
      </c>
      <c r="C64" s="13" t="str">
        <f>TEXT(PainelM!$B$9,)</f>
        <v>Itabaianinha</v>
      </c>
      <c r="D64" s="13" t="s">
        <v>1</v>
      </c>
      <c r="E64" s="17">
        <v>2</v>
      </c>
      <c r="F64" s="35" t="str">
        <f>TEXT('I2'!D10,)</f>
        <v>Sistemas informatizados.</v>
      </c>
      <c r="G64" s="36" t="str">
        <f>TEXT('I2'!E10,)</f>
        <v>Existe sistema informatizado que auxilie o controle de gastos das atividades de auditoria?</v>
      </c>
      <c r="H64" s="47" t="str">
        <f>TEXT('I2'!F10,)</f>
        <v>Não</v>
      </c>
      <c r="I64" s="47" t="str">
        <f>TEXT('I2'!G10,)</f>
        <v>Não</v>
      </c>
      <c r="J64" s="148" t="str">
        <f>TEXT('I2'!H10,)</f>
        <v>Implantar sistema informatizado relacionado ao controle de gastos das atividades de auditoria bem como a estruturação da contabilidade de custos</v>
      </c>
      <c r="K64" s="148" t="str">
        <f>TEXT('I2'!I10,)</f>
        <v>Dois anos</v>
      </c>
      <c r="L64" s="148" t="str">
        <f>TEXT('I2'!J10,)</f>
        <v/>
      </c>
      <c r="M64" s="148" t="str">
        <f>TEXT('I2'!K10,)</f>
        <v>Secretária de Controle Interno, Fernanda do N Santana</v>
      </c>
      <c r="N64" s="148" t="str">
        <f>TEXT('I2'!L10,)</f>
        <v/>
      </c>
    </row>
    <row r="65" spans="1:14" ht="47.25" hidden="1" x14ac:dyDescent="0.25">
      <c r="A65" s="17" t="str">
        <f>TEXT(PainelM!$B$10,)</f>
        <v/>
      </c>
      <c r="B65" s="17" t="str">
        <f>TEXT(PainelM!$B$8,)</f>
        <v>Sergipe (SE)</v>
      </c>
      <c r="C65" s="13" t="str">
        <f>TEXT(PainelM!$B$9,)</f>
        <v>Itabaianinha</v>
      </c>
      <c r="D65" s="13" t="s">
        <v>1</v>
      </c>
      <c r="E65" s="17">
        <v>3</v>
      </c>
      <c r="F65" s="37" t="str">
        <f>TEXT('I3'!D3,)</f>
        <v>Apuração de responsabilidade de pessoas jurídicas.</v>
      </c>
      <c r="G65" s="36" t="str">
        <f>TEXT('I3'!E3,)</f>
        <v>Existe unidade organizacional para apurar responsabilidade de pessoas jurídicas pela prática de atos contra a administração pública?</v>
      </c>
      <c r="H65" s="47" t="str">
        <f>TEXT('I3'!F3,)</f>
        <v>Sim</v>
      </c>
      <c r="I65" s="47" t="str">
        <f>TEXT('I3'!G3,)</f>
        <v>Não</v>
      </c>
      <c r="J65" s="148" t="str">
        <f>TEXT('I3'!H3,)</f>
        <v xml:space="preserve"> </v>
      </c>
      <c r="K65" s="148" t="str">
        <f>TEXT('I3'!I3,)</f>
        <v xml:space="preserve"> </v>
      </c>
      <c r="L65" s="148" t="str">
        <f>TEXT('I3'!J3,)</f>
        <v xml:space="preserve"> </v>
      </c>
      <c r="M65" s="148" t="str">
        <f>TEXT('I3'!K3,)</f>
        <v xml:space="preserve"> </v>
      </c>
      <c r="N65" s="148" t="str">
        <f>TEXT('I3'!L3,)</f>
        <v xml:space="preserve"> </v>
      </c>
    </row>
    <row r="66" spans="1:14" ht="47.25" hidden="1" x14ac:dyDescent="0.25">
      <c r="A66" s="17" t="str">
        <f>TEXT(PainelM!$B$10,)</f>
        <v/>
      </c>
      <c r="B66" s="17" t="str">
        <f>TEXT(PainelM!$B$8,)</f>
        <v>Sergipe (SE)</v>
      </c>
      <c r="C66" s="13" t="str">
        <f>TEXT(PainelM!$B$9,)</f>
        <v>Itabaianinha</v>
      </c>
      <c r="D66" s="13" t="s">
        <v>1</v>
      </c>
      <c r="E66" s="17">
        <v>3</v>
      </c>
      <c r="F66" s="37" t="str">
        <f>TEXT('I3'!D4,)</f>
        <v>Apuração de responsabilidade de pessoas jurídicas.</v>
      </c>
      <c r="G66" s="36" t="str">
        <f>TEXT('I3'!E4,)</f>
        <v>Existe sistema informatizado para controle de processos e penalidades cometidas por pessoas jurídicas?</v>
      </c>
      <c r="H66" s="47" t="str">
        <f>TEXT('I3'!F4,)</f>
        <v>Aprimorar</v>
      </c>
      <c r="I66" s="47" t="str">
        <f>TEXT('I3'!G4,)</f>
        <v>Não</v>
      </c>
      <c r="J66" s="148" t="str">
        <f>TEXT('I3'!H4,)</f>
        <v>Implantar o sistem inforamtizado de controle de processos</v>
      </c>
      <c r="K66" s="148" t="str">
        <f>TEXT('I3'!I4,)</f>
        <v>dois anos</v>
      </c>
      <c r="L66" s="148" t="str">
        <f>TEXT('I3'!J4,)</f>
        <v/>
      </c>
      <c r="M66" s="148" t="str">
        <f>TEXT('I3'!K4,)</f>
        <v>SECRETÁRIA DE CONTROLE INTERNO, FERNANDA N SANTANA</v>
      </c>
      <c r="N66" s="148" t="str">
        <f>TEXT('I3'!L4,)</f>
        <v/>
      </c>
    </row>
    <row r="67" spans="1:14" ht="63" hidden="1" x14ac:dyDescent="0.25">
      <c r="A67" s="17" t="str">
        <f>TEXT(PainelM!$B$10,)</f>
        <v/>
      </c>
      <c r="B67" s="17" t="str">
        <f>TEXT(PainelM!$B$8,)</f>
        <v>Sergipe (SE)</v>
      </c>
      <c r="C67" s="13" t="str">
        <f>TEXT(PainelM!$B$9,)</f>
        <v>Itabaianinha</v>
      </c>
      <c r="D67" s="13" t="s">
        <v>1</v>
      </c>
      <c r="E67" s="17">
        <v>3</v>
      </c>
      <c r="F67" s="34" t="str">
        <f>TEXT('I3'!D5,)</f>
        <v>Comunicação.</v>
      </c>
      <c r="G67" s="36" t="str">
        <f>TEXT('I3'!E5,)</f>
        <v>A alta direção dos órgãos e entidades públicas comunica às demais organizações acerca das iniciativas de integridade, ressaltando sua importância e demonstrando boas práticas?</v>
      </c>
      <c r="H67" s="47" t="str">
        <f>TEXT('I3'!F5,)</f>
        <v>Não</v>
      </c>
      <c r="I67" s="47" t="str">
        <f>TEXT('I3'!G5,)</f>
        <v>Não</v>
      </c>
      <c r="J67" s="148" t="str">
        <f>TEXT('I3'!H5,)</f>
        <v>Implantar programa de integridade dos órgãos e entidades públicas</v>
      </c>
      <c r="K67" s="148" t="str">
        <f>TEXT('I3'!I5,)</f>
        <v>dois anos</v>
      </c>
      <c r="L67" s="148" t="str">
        <f>TEXT('I3'!J5,)</f>
        <v/>
      </c>
      <c r="M67" s="148" t="str">
        <f>TEXT('I3'!K5,)</f>
        <v>SECRETÁRIA DE ADMINISTRAÇÃO, DÉBORA MACEDO</v>
      </c>
      <c r="N67" s="148" t="str">
        <f>TEXT('I3'!L5,)</f>
        <v xml:space="preserve"> </v>
      </c>
    </row>
    <row r="68" spans="1:14" ht="47.25" hidden="1" x14ac:dyDescent="0.25">
      <c r="A68" s="17" t="str">
        <f>TEXT(PainelM!$B$10,)</f>
        <v/>
      </c>
      <c r="B68" s="17" t="str">
        <f>TEXT(PainelM!$B$8,)</f>
        <v>Sergipe (SE)</v>
      </c>
      <c r="C68" s="13" t="str">
        <f>TEXT(PainelM!$B$9,)</f>
        <v>Itabaianinha</v>
      </c>
      <c r="D68" s="13" t="s">
        <v>1</v>
      </c>
      <c r="E68" s="17">
        <v>3</v>
      </c>
      <c r="F68" s="34" t="str">
        <f>TEXT('I3'!D6,)</f>
        <v>Comunicação.</v>
      </c>
      <c r="G68" s="36" t="str">
        <f>TEXT('I3'!E6,)</f>
        <v>Os programas de integridade dos órgãos e entidades públicas são amplamente divulgados para a população?</v>
      </c>
      <c r="H68" s="47" t="str">
        <f>TEXT('I3'!F6,)</f>
        <v>Não</v>
      </c>
      <c r="I68" s="47" t="str">
        <f>TEXT('I3'!G6,)</f>
        <v>Não</v>
      </c>
      <c r="J68" s="148" t="str">
        <f>TEXT('I3'!H6,)</f>
        <v>Publicar resultados assim que implantar o programa de integridade</v>
      </c>
      <c r="K68" s="148" t="str">
        <f>TEXT('I3'!I6,)</f>
        <v>dois anos</v>
      </c>
      <c r="L68" s="148" t="str">
        <f>TEXT('I3'!J6,)</f>
        <v/>
      </c>
      <c r="M68" s="148" t="str">
        <f>TEXT('I3'!K6,)</f>
        <v>SECRETÁRIA DE ADMINISTRAÇÃO, DÉBORA MACEDO</v>
      </c>
      <c r="N68" s="148" t="str">
        <f>TEXT('I3'!L6,)</f>
        <v/>
      </c>
    </row>
    <row r="69" spans="1:14" ht="31.5" hidden="1" x14ac:dyDescent="0.25">
      <c r="A69" s="17" t="str">
        <f>TEXT(PainelM!$B$10,)</f>
        <v/>
      </c>
      <c r="B69" s="17" t="str">
        <f>TEXT(PainelM!$B$8,)</f>
        <v>Sergipe (SE)</v>
      </c>
      <c r="C69" s="13" t="str">
        <f>TEXT(PainelM!$B$9,)</f>
        <v>Itabaianinha</v>
      </c>
      <c r="D69" s="13" t="s">
        <v>1</v>
      </c>
      <c r="E69" s="17">
        <v>3</v>
      </c>
      <c r="F69" s="35" t="str">
        <f>TEXT('I3'!D7,)</f>
        <v>Programas de integridade.</v>
      </c>
      <c r="G69" s="36" t="str">
        <f>TEXT('I3'!E7,)</f>
        <v>Órgãos e entidades foram selecionados para implementar Programas de Integridade?</v>
      </c>
      <c r="H69" s="47" t="str">
        <f>TEXT('I3'!F7,)</f>
        <v>Não</v>
      </c>
      <c r="I69" s="47" t="str">
        <f>TEXT('I3'!G7,)</f>
        <v>Não</v>
      </c>
      <c r="J69" s="148" t="str">
        <f>TEXT('I3'!H7,)</f>
        <v>Selecionar órgãos</v>
      </c>
      <c r="K69" s="148" t="str">
        <f>TEXT('I3'!I7,)</f>
        <v>dois anos</v>
      </c>
      <c r="L69" s="148" t="str">
        <f>TEXT('I3'!J7,)</f>
        <v/>
      </c>
      <c r="M69" s="148" t="str">
        <f>TEXT('I3'!K7,)</f>
        <v>SECRETÁRIA DE ADMINISTRAÇÃO, DÉBORA MACEDO</v>
      </c>
      <c r="N69" s="148" t="str">
        <f>TEXT('I3'!L7,)</f>
        <v/>
      </c>
    </row>
    <row r="70" spans="1:14" ht="63" hidden="1" x14ac:dyDescent="0.25">
      <c r="A70" s="17" t="str">
        <f>TEXT(PainelM!$B$10,)</f>
        <v/>
      </c>
      <c r="B70" s="17" t="str">
        <f>TEXT(PainelM!$B$8,)</f>
        <v>Sergipe (SE)</v>
      </c>
      <c r="C70" s="13" t="str">
        <f>TEXT(PainelM!$B$9,)</f>
        <v>Itabaianinha</v>
      </c>
      <c r="D70" s="13" t="s">
        <v>1</v>
      </c>
      <c r="E70" s="17">
        <v>3</v>
      </c>
      <c r="F70" s="35" t="str">
        <f>TEXT('I3'!D8,)</f>
        <v>Programas de integridade.</v>
      </c>
      <c r="G70" s="36" t="str">
        <f>TEXT('I3'!E8,)</f>
        <v>Nos órgãos e entidades selecionados houve verificação da adequação das funções relacionadas à integridade e da necessidade de medidas para sua instituição ou aprimoramento?</v>
      </c>
      <c r="H70" s="47" t="str">
        <f>TEXT('I3'!F8,)</f>
        <v>Não</v>
      </c>
      <c r="I70" s="47" t="str">
        <f>TEXT('I3'!G8,)</f>
        <v>Não</v>
      </c>
      <c r="J70" s="148" t="str">
        <f>TEXT('I3'!H8,)</f>
        <v xml:space="preserve">Implantar programa para passar a verificar e adequar funções relacionadas à integridade </v>
      </c>
      <c r="K70" s="148" t="str">
        <f>TEXT('I3'!I8,)</f>
        <v>dois anos</v>
      </c>
      <c r="L70" s="148" t="str">
        <f>TEXT('I3'!J8,)</f>
        <v/>
      </c>
      <c r="M70" s="148" t="str">
        <f>TEXT('I3'!K8,)</f>
        <v>SECRETÁRIA DE ADMINISTRAÇÃO, DÉBORA MACEDO</v>
      </c>
      <c r="N70" s="148" t="str">
        <f>TEXT('I3'!L8,)</f>
        <v/>
      </c>
    </row>
    <row r="71" spans="1:14" ht="47.25" hidden="1" x14ac:dyDescent="0.25">
      <c r="A71" s="17" t="str">
        <f>TEXT(PainelM!$B$10,)</f>
        <v/>
      </c>
      <c r="B71" s="17" t="str">
        <f>TEXT(PainelM!$B$8,)</f>
        <v>Sergipe (SE)</v>
      </c>
      <c r="C71" s="13" t="str">
        <f>TEXT(PainelM!$B$9,)</f>
        <v>Itabaianinha</v>
      </c>
      <c r="D71" s="13" t="s">
        <v>1</v>
      </c>
      <c r="E71" s="17">
        <v>3</v>
      </c>
      <c r="F71" s="35" t="str">
        <f>TEXT('I3'!D9,)</f>
        <v>Programas de integridade.</v>
      </c>
      <c r="G71" s="36" t="str">
        <f>TEXT('I3'!E9,)</f>
        <v>Houve elaboração e aprovação de uma primeira versão do plano de integridade nos órgãos e entidades selecionados?</v>
      </c>
      <c r="H71" s="47" t="str">
        <f>TEXT('I3'!F9,)</f>
        <v>Não</v>
      </c>
      <c r="I71" s="47" t="str">
        <f>TEXT('I3'!G9,)</f>
        <v>Não</v>
      </c>
      <c r="J71" s="148" t="str">
        <f>TEXT('I3'!H9,)</f>
        <v>Elaborar um Plano de Integridade nos órgão</v>
      </c>
      <c r="K71" s="148" t="str">
        <f>TEXT('I3'!I9,)</f>
        <v>dois anos</v>
      </c>
      <c r="L71" s="148" t="str">
        <f>TEXT('I3'!J9,)</f>
        <v/>
      </c>
      <c r="M71" s="148" t="str">
        <f>TEXT('I3'!K9,)</f>
        <v>SECRETÁRIA DE ADMINISTRAÇÃO, DÉBORA MACEDO</v>
      </c>
      <c r="N71" s="148" t="str">
        <f>TEXT('I3'!L9,)</f>
        <v/>
      </c>
    </row>
    <row r="72" spans="1:14" ht="47.25" hidden="1" x14ac:dyDescent="0.25">
      <c r="A72" s="17" t="str">
        <f>TEXT(PainelM!$B$10,)</f>
        <v/>
      </c>
      <c r="B72" s="17" t="str">
        <f>TEXT(PainelM!$B$8,)</f>
        <v>Sergipe (SE)</v>
      </c>
      <c r="C72" s="13" t="str">
        <f>TEXT(PainelM!$B$9,)</f>
        <v>Itabaianinha</v>
      </c>
      <c r="D72" s="13" t="s">
        <v>1</v>
      </c>
      <c r="E72" s="17">
        <v>3</v>
      </c>
      <c r="F72" s="35" t="str">
        <f>TEXT('I3'!D10,)</f>
        <v>Programas de integridade.</v>
      </c>
      <c r="G72" s="36" t="str">
        <f>TEXT('I3'!E10,)</f>
        <v>Os programas de integridade nos órgãos e entidades selecionados são monitorados e atualizados periodicamente?</v>
      </c>
      <c r="H72" s="47" t="str">
        <f>TEXT('I3'!F10,)</f>
        <v>Não</v>
      </c>
      <c r="I72" s="47" t="str">
        <f>TEXT('I3'!G10,)</f>
        <v>Não</v>
      </c>
      <c r="J72" s="148" t="str">
        <f>TEXT('I3'!H10,)</f>
        <v>Precisa ser implantado para haver o monitoramento estabelecer um plano de monitoramento conteúdo parâmetros e cronograma de avaliação</v>
      </c>
      <c r="K72" s="148" t="str">
        <f>TEXT('I3'!I10,)</f>
        <v>dois anos</v>
      </c>
      <c r="L72" s="148" t="str">
        <f>TEXT('I3'!J10,)</f>
        <v/>
      </c>
      <c r="M72" s="148" t="str">
        <f>TEXT('I3'!K10,)</f>
        <v>SECRETÁRIA DE ADMINISTRAÇÃO, DÉBORA MACEDO</v>
      </c>
      <c r="N72" s="148" t="str">
        <f>TEXT('I3'!L10,)</f>
        <v/>
      </c>
    </row>
    <row r="73" spans="1:14" ht="94.5" hidden="1" x14ac:dyDescent="0.25">
      <c r="A73" s="17" t="str">
        <f>TEXT(PainelM!$B$10,)</f>
        <v/>
      </c>
      <c r="B73" s="17" t="str">
        <f>TEXT(PainelM!$B$8,)</f>
        <v>Sergipe (SE)</v>
      </c>
      <c r="C73" s="13" t="str">
        <f>TEXT(PainelM!$B$9,)</f>
        <v>Itabaianinha</v>
      </c>
      <c r="D73" s="13" t="s">
        <v>2</v>
      </c>
      <c r="E73" s="17">
        <v>1</v>
      </c>
      <c r="F73" s="43" t="str">
        <f>TEXT('P1'!D3,)</f>
        <v>Funcionamento e fortalecimento dos Conselhos de Políticas Públicas obrigatórios, incluindo o treinamento dos conselheiros.</v>
      </c>
      <c r="G73" s="41" t="str">
        <f>TEXT('P1'!E3,)</f>
        <v>O ente mantém em funcionamento o Conselho de Acompanhamento e Controle Social do FUNDEB, Conselho de Assistência Social, Conselho de Saúde, Conselho do Idoso, Conselho da Criança e do Adolescente e Conselho de Habitação.</v>
      </c>
      <c r="H73" s="47" t="str">
        <f>TEXT('P1'!F3,)</f>
        <v>Sim</v>
      </c>
      <c r="I73" s="47" t="str">
        <f>TEXT('P1'!G3,)</f>
        <v>Não</v>
      </c>
      <c r="J73" s="148" t="str">
        <f>TEXT('P1'!H3,)</f>
        <v xml:space="preserve"> </v>
      </c>
      <c r="K73" s="148" t="str">
        <f>TEXT('P1'!I3,)</f>
        <v xml:space="preserve"> </v>
      </c>
      <c r="L73" s="148" t="str">
        <f>TEXT('P1'!J3,)</f>
        <v xml:space="preserve"> </v>
      </c>
      <c r="M73" s="148" t="str">
        <f>TEXT('P1'!K3,)</f>
        <v xml:space="preserve"> </v>
      </c>
      <c r="N73" s="148" t="str">
        <f>TEXT('P1'!L3,)</f>
        <v xml:space="preserve"> </v>
      </c>
    </row>
    <row r="74" spans="1:14" ht="94.5" x14ac:dyDescent="0.25">
      <c r="A74" s="17" t="str">
        <f>TEXT(PainelM!$B$10,)</f>
        <v/>
      </c>
      <c r="B74" s="17" t="str">
        <f>TEXT(PainelM!$B$8,)</f>
        <v>Sergipe (SE)</v>
      </c>
      <c r="C74" s="13" t="str">
        <f>TEXT(PainelM!$B$9,)</f>
        <v>Itabaianinha</v>
      </c>
      <c r="D74" s="13" t="s">
        <v>2</v>
      </c>
      <c r="E74" s="17">
        <v>1</v>
      </c>
      <c r="F74" s="43" t="str">
        <f>TEXT('P1'!D4,)</f>
        <v>Funcionamento e fortalecimento dos Conselhos de Políticas Públicas obrigatórios, incluindo o treinamento dos conselheiros.</v>
      </c>
      <c r="G74" s="41" t="str">
        <f>TEXT('P1'!E4,)</f>
        <v>O ente divulga na Internet a estrutura, o funcionamento, as reuniões, documentos e atos dos conselhos e como o cidadão pode ser conselheiro.</v>
      </c>
      <c r="H74" s="47" t="str">
        <f>TEXT('P1'!F4,)</f>
        <v>Não</v>
      </c>
      <c r="I74" s="47" t="str">
        <f>TEXT('P1'!G4,)</f>
        <v>Sim</v>
      </c>
      <c r="J74" s="148" t="str">
        <f>TEXT('P1'!H4,)</f>
        <v>Divulgar no site os dados informados em link específico e de fácil localização</v>
      </c>
      <c r="K74" s="148" t="str">
        <f>TEXT('P1'!I4,)</f>
        <v>um ano</v>
      </c>
      <c r="L74" s="148" t="str">
        <f>TEXT('P1'!J4,)</f>
        <v/>
      </c>
      <c r="M74" s="148" t="str">
        <f>TEXT('P1'!K4,)</f>
        <v>Secretário de Comunicação, Marcio Lima</v>
      </c>
      <c r="N74" s="148" t="str">
        <f>TEXT('P1'!L4,)</f>
        <v/>
      </c>
    </row>
    <row r="75" spans="1:14" ht="94.5" hidden="1" x14ac:dyDescent="0.25">
      <c r="A75" s="17" t="str">
        <f>TEXT(PainelM!$B$10,)</f>
        <v/>
      </c>
      <c r="B75" s="17" t="str">
        <f>TEXT(PainelM!$B$8,)</f>
        <v>Sergipe (SE)</v>
      </c>
      <c r="C75" s="13" t="str">
        <f>TEXT(PainelM!$B$9,)</f>
        <v>Itabaianinha</v>
      </c>
      <c r="D75" s="13" t="s">
        <v>2</v>
      </c>
      <c r="E75" s="17">
        <v>1</v>
      </c>
      <c r="F75" s="43" t="str">
        <f>TEXT('P1'!D5,)</f>
        <v>Funcionamento e fortalecimento dos Conselhos de Políticas Públicas obrigatórios, incluindo o treinamento dos conselheiros.</v>
      </c>
      <c r="G75" s="41" t="str">
        <f>TEXT('P1'!E5,)</f>
        <v>O ente realiza treinamentos e capacitações dirigidas aos conselheiros.</v>
      </c>
      <c r="H75" s="47" t="str">
        <f>TEXT('P1'!F5,)</f>
        <v>Aprimorar</v>
      </c>
      <c r="I75" s="47" t="str">
        <f>TEXT('P1'!G5,)</f>
        <v>Não</v>
      </c>
      <c r="J75" s="148" t="str">
        <f>TEXT('P1'!H5,)</f>
        <v>Oportunizar participação dos conselheiros em mais treinamentos e capacitações</v>
      </c>
      <c r="K75" s="148" t="str">
        <f>TEXT('P1'!I5,)</f>
        <v>dois anos</v>
      </c>
      <c r="L75" s="148" t="str">
        <f>TEXT('P1'!J5,)</f>
        <v/>
      </c>
      <c r="M75" s="148" t="str">
        <f>TEXT('P1'!K5,)</f>
        <v>Secretários das pastas responsáveis pelos conselhos</v>
      </c>
      <c r="N75" s="148" t="str">
        <f>TEXT('P1'!L5,)</f>
        <v/>
      </c>
    </row>
    <row r="76" spans="1:14" ht="110.25" hidden="1" x14ac:dyDescent="0.25">
      <c r="A76" s="17" t="str">
        <f>TEXT(PainelM!$B$10,)</f>
        <v/>
      </c>
      <c r="B76" s="17" t="str">
        <f>TEXT(PainelM!$B$8,)</f>
        <v>Sergipe (SE)</v>
      </c>
      <c r="C76" s="13" t="str">
        <f>TEXT(PainelM!$B$9,)</f>
        <v>Itabaianinha</v>
      </c>
      <c r="D76" s="13" t="s">
        <v>2</v>
      </c>
      <c r="E76" s="17">
        <v>1</v>
      </c>
      <c r="F76" s="44" t="str">
        <f>TEXT('P1'!D6,)</f>
        <v>Existência de instrumentos de participação (audiências e consultas públicas) e canais de comunicação com os cidadãos (redes sociais, fale conosco e Fala.BR).</v>
      </c>
      <c r="G76" s="41" t="str">
        <f>TEXT('P1'!E6,)</f>
        <v>O ente realiza audiências públicas para a elaboração do PPA/LDO/LOA; do orçamento participativo; da prestação de contas anual dos gestores; e para o debate de outros assuntos.</v>
      </c>
      <c r="H76" s="47" t="str">
        <f>TEXT('P1'!F6,)</f>
        <v>Sim</v>
      </c>
      <c r="I76" s="47" t="str">
        <f>TEXT('P1'!G6,)</f>
        <v>Não</v>
      </c>
      <c r="J76" s="148" t="str">
        <f>TEXT('P1'!H6,)</f>
        <v xml:space="preserve"> </v>
      </c>
      <c r="K76" s="148" t="str">
        <f>TEXT('P1'!I6,)</f>
        <v xml:space="preserve"> </v>
      </c>
      <c r="L76" s="148" t="str">
        <f>TEXT('P1'!J6,)</f>
        <v xml:space="preserve"> </v>
      </c>
      <c r="M76" s="148" t="str">
        <f>TEXT('P1'!K6,)</f>
        <v xml:space="preserve"> </v>
      </c>
      <c r="N76" s="148" t="str">
        <f>TEXT('P1'!L6,)</f>
        <v xml:space="preserve"> </v>
      </c>
    </row>
    <row r="77" spans="1:14" ht="110.25" hidden="1" x14ac:dyDescent="0.25">
      <c r="A77" s="17" t="str">
        <f>TEXT(PainelM!$B$10,)</f>
        <v/>
      </c>
      <c r="B77" s="17" t="str">
        <f>TEXT(PainelM!$B$8,)</f>
        <v>Sergipe (SE)</v>
      </c>
      <c r="C77" s="13" t="str">
        <f>TEXT(PainelM!$B$9,)</f>
        <v>Itabaianinha</v>
      </c>
      <c r="D77" s="13" t="s">
        <v>2</v>
      </c>
      <c r="E77" s="17">
        <v>1</v>
      </c>
      <c r="F77" s="44" t="str">
        <f>TEXT('P1'!D7,)</f>
        <v>Existência de instrumentos de participação (audiências e consultas públicas) e canais de comunicação com os cidadãos (redes sociais, fale conosco e Fala.BR).</v>
      </c>
      <c r="G77" s="41" t="str">
        <f>TEXT('P1'!E7,)</f>
        <v>O ente realiza consultas públicas setorizadas, divididas por temas (saúde, ensino, assistência social, etc.), divulgadas amplamente e com prazo adequado à participação.</v>
      </c>
      <c r="H77" s="47" t="str">
        <f>TEXT('P1'!F7,)</f>
        <v>Sim</v>
      </c>
      <c r="I77" s="47" t="str">
        <f>TEXT('P1'!G7,)</f>
        <v>Não</v>
      </c>
      <c r="J77" s="148" t="str">
        <f>TEXT('P1'!H7,)</f>
        <v/>
      </c>
      <c r="K77" s="148" t="str">
        <f>TEXT('P1'!I7,)</f>
        <v/>
      </c>
      <c r="L77" s="148" t="str">
        <f>TEXT('P1'!J7,)</f>
        <v/>
      </c>
      <c r="M77" s="148" t="str">
        <f>TEXT('P1'!K7,)</f>
        <v/>
      </c>
      <c r="N77" s="148" t="str">
        <f>TEXT('P1'!L7,)</f>
        <v/>
      </c>
    </row>
    <row r="78" spans="1:14" ht="110.25" hidden="1" x14ac:dyDescent="0.25">
      <c r="A78" s="17" t="str">
        <f>TEXT(PainelM!$B$10,)</f>
        <v/>
      </c>
      <c r="B78" s="17" t="str">
        <f>TEXT(PainelM!$B$8,)</f>
        <v>Sergipe (SE)</v>
      </c>
      <c r="C78" s="13" t="str">
        <f>TEXT(PainelM!$B$9,)</f>
        <v>Itabaianinha</v>
      </c>
      <c r="D78" s="13" t="s">
        <v>2</v>
      </c>
      <c r="E78" s="17">
        <v>1</v>
      </c>
      <c r="F78" s="44" t="str">
        <f>TEXT('P1'!D8,)</f>
        <v>Existência de instrumentos de participação (audiências e consultas públicas) e canais de comunicação com os cidadãos (redes sociais, fale conosco e Fala.BR).</v>
      </c>
      <c r="G78" s="41" t="str">
        <f>TEXT('P1'!E8,)</f>
        <v>O ente transcreve as audiências e consultas públicas em atas (debates, decisões, encaminhamentos, documentos finais).</v>
      </c>
      <c r="H78" s="47" t="str">
        <f>TEXT('P1'!F8,)</f>
        <v>Sim</v>
      </c>
      <c r="I78" s="47" t="str">
        <f>TEXT('P1'!G8,)</f>
        <v>Não</v>
      </c>
      <c r="J78" s="148" t="str">
        <f>TEXT('P1'!H8,)</f>
        <v/>
      </c>
      <c r="K78" s="148" t="str">
        <f>TEXT('P1'!I8,)</f>
        <v/>
      </c>
      <c r="L78" s="148" t="str">
        <f>TEXT('P1'!J8,)</f>
        <v/>
      </c>
      <c r="M78" s="148" t="str">
        <f>TEXT('P1'!K8,)</f>
        <v/>
      </c>
      <c r="N78" s="148" t="str">
        <f>TEXT('P1'!L8,)</f>
        <v/>
      </c>
    </row>
    <row r="79" spans="1:14" ht="110.25" hidden="1" x14ac:dyDescent="0.25">
      <c r="A79" s="17" t="str">
        <f>TEXT(PainelM!$B$10,)</f>
        <v/>
      </c>
      <c r="B79" s="17" t="str">
        <f>TEXT(PainelM!$B$8,)</f>
        <v>Sergipe (SE)</v>
      </c>
      <c r="C79" s="13" t="str">
        <f>TEXT(PainelM!$B$9,)</f>
        <v>Itabaianinha</v>
      </c>
      <c r="D79" s="13" t="s">
        <v>2</v>
      </c>
      <c r="E79" s="17">
        <v>1</v>
      </c>
      <c r="F79" s="44" t="str">
        <f>TEXT('P1'!D9,)</f>
        <v>Existência de instrumentos de participação (audiências e consultas públicas) e canais de comunicação com os cidadãos (redes sociais, fale conosco e Fala.BR).</v>
      </c>
      <c r="G79" s="41" t="str">
        <f>TEXT('P1'!E9,)</f>
        <v>O ente divulga os resultados das audiências e consultas públicas na Internet.</v>
      </c>
      <c r="H79" s="47" t="str">
        <f>TEXT('P1'!F9,)</f>
        <v>Sim</v>
      </c>
      <c r="I79" s="47" t="str">
        <f>TEXT('P1'!G9,)</f>
        <v>Não</v>
      </c>
      <c r="J79" s="148" t="str">
        <f>TEXT('P1'!H9,)</f>
        <v/>
      </c>
      <c r="K79" s="148" t="str">
        <f>TEXT('P1'!I9,)</f>
        <v/>
      </c>
      <c r="L79" s="148" t="str">
        <f>TEXT('P1'!J9,)</f>
        <v/>
      </c>
      <c r="M79" s="148" t="str">
        <f>TEXT('P1'!K9,)</f>
        <v/>
      </c>
      <c r="N79" s="148" t="str">
        <f>TEXT('P1'!L9,)</f>
        <v/>
      </c>
    </row>
    <row r="80" spans="1:14" ht="110.25" hidden="1" x14ac:dyDescent="0.25">
      <c r="A80" s="17" t="str">
        <f>TEXT(PainelM!$B$10,)</f>
        <v/>
      </c>
      <c r="B80" s="17" t="str">
        <f>TEXT(PainelM!$B$8,)</f>
        <v>Sergipe (SE)</v>
      </c>
      <c r="C80" s="13" t="str">
        <f>TEXT(PainelM!$B$9,)</f>
        <v>Itabaianinha</v>
      </c>
      <c r="D80" s="13" t="s">
        <v>2</v>
      </c>
      <c r="E80" s="17">
        <v>1</v>
      </c>
      <c r="F80" s="44" t="str">
        <f>TEXT('P1'!D10,)</f>
        <v>Existência de instrumentos de participação (audiências e consultas públicas) e canais de comunicação com os cidadãos (redes sociais, fale conosco e Fala.BR).</v>
      </c>
      <c r="G80" s="41" t="str">
        <f>TEXT('P1'!E10,)</f>
        <v>O ente interage com os cidadãos por meio de redes sociais (Facebook, Twitter, Instagram etc).</v>
      </c>
      <c r="H80" s="47" t="str">
        <f>TEXT('P1'!F10,)</f>
        <v>Sim</v>
      </c>
      <c r="I80" s="47" t="str">
        <f>TEXT('P1'!G10,)</f>
        <v>Não</v>
      </c>
      <c r="J80" s="148" t="str">
        <f>TEXT('P1'!H10,)</f>
        <v/>
      </c>
      <c r="K80" s="148" t="str">
        <f>TEXT('P1'!I10,)</f>
        <v/>
      </c>
      <c r="L80" s="148" t="str">
        <f>TEXT('P1'!J10,)</f>
        <v/>
      </c>
      <c r="M80" s="148" t="str">
        <f>TEXT('P1'!K10,)</f>
        <v/>
      </c>
      <c r="N80" s="148" t="str">
        <f>TEXT('P1'!L10,)</f>
        <v/>
      </c>
    </row>
    <row r="81" spans="1:14" ht="110.25" x14ac:dyDescent="0.25">
      <c r="A81" s="17" t="str">
        <f>TEXT(PainelM!$B$10,)</f>
        <v/>
      </c>
      <c r="B81" s="17" t="str">
        <f>TEXT(PainelM!$B$8,)</f>
        <v>Sergipe (SE)</v>
      </c>
      <c r="C81" s="13" t="str">
        <f>TEXT(PainelM!$B$9,)</f>
        <v>Itabaianinha</v>
      </c>
      <c r="D81" s="13" t="s">
        <v>2</v>
      </c>
      <c r="E81" s="17">
        <v>1</v>
      </c>
      <c r="F81" s="44" t="str">
        <f>TEXT('P1'!D11,)</f>
        <v>Existência de instrumentos de participação (audiências e consultas públicas) e canais de comunicação com os cidadãos (redes sociais, fale conosco e Fala.BR).</v>
      </c>
      <c r="G81" s="41" t="str">
        <f>TEXT('P1'!E11,)</f>
        <v>O ente disponibiliza ao cidadão sistema eletrônico de ouvidoria, a exemplo do e-OUV, e divulga as instruções sobre a utilização dos sistemas e softwares disponibilizados ao cidadão (tais como e-SIC, e-OUV e outros).</v>
      </c>
      <c r="H81" s="47" t="str">
        <f>TEXT('P1'!F11,)</f>
        <v>Aprimorar</v>
      </c>
      <c r="I81" s="47" t="str">
        <f>TEXT('P1'!G11,)</f>
        <v>Sim</v>
      </c>
      <c r="J81" s="148" t="str">
        <f>TEXT('P1'!H11,)</f>
        <v>Fizemos adesão do e-OUV recentemente, precisamos aprimorar durante a utilização do sistema</v>
      </c>
      <c r="K81" s="148" t="str">
        <f>TEXT('P1'!I11,)</f>
        <v>dois anos</v>
      </c>
      <c r="L81" s="148" t="str">
        <f>TEXT('P1'!J11,)</f>
        <v/>
      </c>
      <c r="M81" s="148" t="str">
        <f>TEXT('P1'!K11,)</f>
        <v>Maria Welma Batista de Menezes , Ouvidora</v>
      </c>
      <c r="N81" s="148" t="str">
        <f>TEXT('P1'!L11,)</f>
        <v/>
      </c>
    </row>
    <row r="82" spans="1:14" ht="94.5" hidden="1" x14ac:dyDescent="0.25">
      <c r="A82" s="17" t="str">
        <f>TEXT(PainelM!$B$10,)</f>
        <v/>
      </c>
      <c r="B82" s="17" t="str">
        <f>TEXT(PainelM!$B$8,)</f>
        <v>Sergipe (SE)</v>
      </c>
      <c r="C82" s="13" t="str">
        <f>TEXT(PainelM!$B$9,)</f>
        <v>Itabaianinha</v>
      </c>
      <c r="D82" s="13" t="s">
        <v>2</v>
      </c>
      <c r="E82" s="17">
        <v>1</v>
      </c>
      <c r="F82" s="45" t="str">
        <f>TEXT('P1'!D12,)</f>
        <v>Regulamentação e implementação da Lei dos Usuários de Serviços Públicos.</v>
      </c>
      <c r="G82" s="42" t="str">
        <f>TEXT('P1'!E12,)</f>
        <v>O ente proporciona a oportunidade de anonimato ao denunciante, caso ele assim prefira e, caso o denunciante queira se identificar, há obrigatoriedade de informá-lo que eventualmente a sua identificação pode se tornar pública ao final da investigação.</v>
      </c>
      <c r="H82" s="47" t="str">
        <f>TEXT('P1'!F12,)</f>
        <v>Sim</v>
      </c>
      <c r="I82" s="47" t="str">
        <f>TEXT('P1'!G12,)</f>
        <v>Não</v>
      </c>
      <c r="J82" s="148" t="str">
        <f>TEXT('P1'!H12,)</f>
        <v xml:space="preserve"> </v>
      </c>
      <c r="K82" s="148" t="str">
        <f>TEXT('P1'!I12,)</f>
        <v xml:space="preserve"> </v>
      </c>
      <c r="L82" s="148" t="str">
        <f>TEXT('P1'!J12,)</f>
        <v xml:space="preserve"> </v>
      </c>
      <c r="M82" s="148" t="str">
        <f>TEXT('P1'!K12,)</f>
        <v xml:space="preserve"> </v>
      </c>
      <c r="N82" s="148" t="str">
        <f>TEXT('P1'!L12,)</f>
        <v xml:space="preserve"> </v>
      </c>
    </row>
    <row r="83" spans="1:14" ht="63" x14ac:dyDescent="0.25">
      <c r="A83" s="17" t="str">
        <f>TEXT(PainelM!$B$10,)</f>
        <v/>
      </c>
      <c r="B83" s="17" t="str">
        <f>TEXT(PainelM!$B$8,)</f>
        <v>Sergipe (SE)</v>
      </c>
      <c r="C83" s="13" t="str">
        <f>TEXT(PainelM!$B$9,)</f>
        <v>Itabaianinha</v>
      </c>
      <c r="D83" s="13" t="s">
        <v>2</v>
      </c>
      <c r="E83" s="17">
        <v>1</v>
      </c>
      <c r="F83" s="45" t="str">
        <f>TEXT('P1'!D13,)</f>
        <v>Regulamentação e implementação da Lei dos Usuários de Serviços Públicos.</v>
      </c>
      <c r="G83" s="42" t="str">
        <f>TEXT('P1'!E13,)</f>
        <v>O ente regulamenta, utiliza e acompanha a Carta de Serviços ao Usuário, por meio de avaliação da efetividade e dos níveis de satisfação dos serviços prestados.</v>
      </c>
      <c r="H83" s="47" t="str">
        <f>TEXT('P1'!F13,)</f>
        <v>Não</v>
      </c>
      <c r="I83" s="47" t="str">
        <f>TEXT('P1'!G13,)</f>
        <v>Sim</v>
      </c>
      <c r="J83" s="148" t="str">
        <f>TEXT('P1'!H13,)</f>
        <v>Como implantamos o e-Ouv agora devemos criar essa Carta de Serviços ao Usuário</v>
      </c>
      <c r="K83" s="148" t="str">
        <f>TEXT('P1'!I13,)</f>
        <v>dois anos</v>
      </c>
      <c r="L83" s="148" t="str">
        <f>TEXT('P1'!J13,)</f>
        <v/>
      </c>
      <c r="M83" s="148" t="str">
        <f>TEXT('P1'!K13,)</f>
        <v>Maria Welma Batista de Menezes , Ouvidora</v>
      </c>
      <c r="N83" s="148" t="str">
        <f>TEXT('P1'!L13,)</f>
        <v/>
      </c>
    </row>
    <row r="84" spans="1:14" ht="63" hidden="1" x14ac:dyDescent="0.25">
      <c r="A84" s="17" t="str">
        <f>TEXT(PainelM!$B$10,)</f>
        <v/>
      </c>
      <c r="B84" s="17" t="str">
        <f>TEXT(PainelM!$B$8,)</f>
        <v>Sergipe (SE)</v>
      </c>
      <c r="C84" s="13" t="str">
        <f>TEXT(PainelM!$B$9,)</f>
        <v>Itabaianinha</v>
      </c>
      <c r="D84" s="13" t="s">
        <v>2</v>
      </c>
      <c r="E84" s="17">
        <v>1</v>
      </c>
      <c r="F84" s="45" t="str">
        <f>TEXT('P1'!D14,)</f>
        <v>Regulamentação e implementação da Lei dos Usuários de Serviços Públicos.</v>
      </c>
      <c r="G84" s="42" t="str">
        <f>TEXT('P1'!E14,)</f>
        <v xml:space="preserve"> O ente possui setor responsável por receber as manifestações dos usuários de serviço público, no caso da não existência da Ouvidoria.</v>
      </c>
      <c r="H84" s="47" t="str">
        <f>TEXT('P1'!F14,)</f>
        <v>Não</v>
      </c>
      <c r="I84" s="47" t="str">
        <f>TEXT('P1'!G14,)</f>
        <v>Não</v>
      </c>
      <c r="J84" s="148" t="str">
        <f>TEXT('P1'!H14,)</f>
        <v/>
      </c>
      <c r="K84" s="148" t="str">
        <f>TEXT('P1'!I14,)</f>
        <v/>
      </c>
      <c r="L84" s="148" t="str">
        <f>TEXT('P1'!J14,)</f>
        <v/>
      </c>
      <c r="M84" s="148" t="str">
        <f>TEXT('P1'!K14,)</f>
        <v/>
      </c>
      <c r="N84" s="148" t="str">
        <f>TEXT('P1'!L14,)</f>
        <v/>
      </c>
    </row>
    <row r="85" spans="1:14" ht="63" hidden="1" x14ac:dyDescent="0.25">
      <c r="A85" s="17" t="str">
        <f>TEXT(PainelM!$B$10,)</f>
        <v/>
      </c>
      <c r="B85" s="17" t="str">
        <f>TEXT(PainelM!$B$8,)</f>
        <v>Sergipe (SE)</v>
      </c>
      <c r="C85" s="13" t="str">
        <f>TEXT(PainelM!$B$9,)</f>
        <v>Itabaianinha</v>
      </c>
      <c r="D85" s="13" t="s">
        <v>2</v>
      </c>
      <c r="E85" s="17">
        <v>1</v>
      </c>
      <c r="F85" s="45" t="str">
        <f>TEXT('P1'!D15,)</f>
        <v>Regulamentação e implementação da Lei dos Usuários de Serviços Públicos.</v>
      </c>
      <c r="G85" s="42" t="str">
        <f>TEXT('P1'!E15,)</f>
        <v>O ente regulamentou a Lei do Usuário do Serviço Público.</v>
      </c>
      <c r="H85" s="47" t="str">
        <f>TEXT('P1'!F15,)</f>
        <v>Não</v>
      </c>
      <c r="I85" s="47" t="str">
        <f>TEXT('P1'!G15,)</f>
        <v>Não</v>
      </c>
      <c r="J85" s="148" t="str">
        <f>TEXT('P1'!H15,)</f>
        <v/>
      </c>
      <c r="K85" s="148" t="str">
        <f>TEXT('P1'!I15,)</f>
        <v/>
      </c>
      <c r="L85" s="148" t="str">
        <f>TEXT('P1'!J15,)</f>
        <v/>
      </c>
      <c r="M85" s="148" t="str">
        <f>TEXT('P1'!K15,)</f>
        <v/>
      </c>
      <c r="N85" s="148" t="str">
        <f>TEXT('P1'!L15,)</f>
        <v/>
      </c>
    </row>
    <row r="86" spans="1:14" ht="110.25" hidden="1" x14ac:dyDescent="0.25">
      <c r="A86" s="17" t="str">
        <f>TEXT(PainelM!$B$10,)</f>
        <v/>
      </c>
      <c r="B86" s="17" t="str">
        <f>TEXT(PainelM!$B$8,)</f>
        <v>Sergipe (SE)</v>
      </c>
      <c r="C86" s="13" t="str">
        <f>TEXT(PainelM!$B$9,)</f>
        <v>Itabaianinha</v>
      </c>
      <c r="D86" s="13" t="s">
        <v>2</v>
      </c>
      <c r="E86" s="17">
        <v>2</v>
      </c>
      <c r="F86" s="43" t="str">
        <f>TEXT('P2'!D3,)</f>
        <v>Capacitação da sociedade civil em temas de controle interno e controle social e divulgação dos resultados dos trabalhos realizados por auditoria interna e externa.</v>
      </c>
      <c r="G86" s="41" t="str">
        <f>TEXT('P2'!E3,)</f>
        <v>O ente promove capacitação para a sociedade civil em temas de controle interno.</v>
      </c>
      <c r="H86" s="47" t="str">
        <f>TEXT('P2'!F3,)</f>
        <v>Não</v>
      </c>
      <c r="I86" s="47" t="str">
        <f>TEXT('P2'!G3,)</f>
        <v>Não</v>
      </c>
      <c r="J86" s="148" t="str">
        <f>TEXT('P2'!H3,)</f>
        <v>Elaborar um plano de capacitação que disponibilizar no site oficial conteúdos de fácil compreensão e didático para o acesso da população</v>
      </c>
      <c r="K86" s="148" t="str">
        <f>TEXT('P2'!I3,)</f>
        <v>Dois anos</v>
      </c>
      <c r="L86" s="148" t="str">
        <f>TEXT('P2'!J3,)</f>
        <v/>
      </c>
      <c r="M86" s="148" t="str">
        <f>TEXT('P2'!K3,)</f>
        <v>Secretária de Controle Interno e Secretário de Comunicação</v>
      </c>
      <c r="N86" s="148" t="str">
        <f>TEXT('P2'!L3,)</f>
        <v xml:space="preserve"> </v>
      </c>
    </row>
    <row r="87" spans="1:14" ht="110.25" hidden="1" x14ac:dyDescent="0.25">
      <c r="A87" s="17" t="str">
        <f>TEXT(PainelM!$B$10,)</f>
        <v/>
      </c>
      <c r="B87" s="17" t="str">
        <f>TEXT(PainelM!$B$8,)</f>
        <v>Sergipe (SE)</v>
      </c>
      <c r="C87" s="13" t="str">
        <f>TEXT(PainelM!$B$9,)</f>
        <v>Itabaianinha</v>
      </c>
      <c r="D87" s="13" t="s">
        <v>2</v>
      </c>
      <c r="E87" s="17">
        <v>2</v>
      </c>
      <c r="F87" s="43" t="str">
        <f>TEXT('P2'!D4,)</f>
        <v>Capacitação da sociedade civil em temas de controle interno e controle social e divulgação dos resultados dos trabalhos realizados por auditoria interna e externa.</v>
      </c>
      <c r="G87" s="41" t="str">
        <f>TEXT('P2'!E4,)</f>
        <v>O ente divulga os resultados dos trabalhos realizados por auditoria interna e externa.</v>
      </c>
      <c r="H87" s="47" t="str">
        <f>TEXT('P2'!F4,)</f>
        <v>Aprimorar</v>
      </c>
      <c r="I87" s="47" t="str">
        <f>TEXT('P2'!G4,)</f>
        <v>Não</v>
      </c>
      <c r="J87" s="148" t="str">
        <f>TEXT('P2'!H4,)</f>
        <v>Disponibilizar no site oficial as auditorias internas realizadas</v>
      </c>
      <c r="K87" s="148" t="str">
        <f>TEXT('P2'!I4,)</f>
        <v>dois anos</v>
      </c>
      <c r="L87" s="148" t="str">
        <f>TEXT('P2'!J4,)</f>
        <v/>
      </c>
      <c r="M87" s="148" t="str">
        <f>TEXT('P2'!K4,)</f>
        <v>Secretária de Controle Interno e Secretário de Comunicação</v>
      </c>
      <c r="N87" s="148" t="str">
        <f>TEXT('P2'!L4,)</f>
        <v/>
      </c>
    </row>
    <row r="88" spans="1:14" ht="110.25" hidden="1" x14ac:dyDescent="0.25">
      <c r="A88" s="17" t="str">
        <f>TEXT(PainelM!$B$10,)</f>
        <v/>
      </c>
      <c r="B88" s="17" t="str">
        <f>TEXT(PainelM!$B$8,)</f>
        <v>Sergipe (SE)</v>
      </c>
      <c r="C88" s="13" t="str">
        <f>TEXT(PainelM!$B$9,)</f>
        <v>Itabaianinha</v>
      </c>
      <c r="D88" s="13" t="s">
        <v>2</v>
      </c>
      <c r="E88" s="17">
        <v>2</v>
      </c>
      <c r="F88" s="44" t="str">
        <f>TEXT('P2'!D5,)</f>
        <v>Promoção de atividades educativas sobre transparência, ética, cidadania e controle social voltadas ao público em geral e específicas ao público infanto-juvenil.</v>
      </c>
      <c r="G88" s="41" t="str">
        <f>TEXT('P2'!E5,)</f>
        <v>O ente promove atividades educativas sobre transparência, ética, cidadania e controle social voltadas ao público em geral e específicas ao público infanto-juvenil.</v>
      </c>
      <c r="H88" s="47" t="str">
        <f>TEXT('P2'!F5,)</f>
        <v>Aprimorar</v>
      </c>
      <c r="I88" s="47" t="str">
        <f>TEXT('P2'!G5,)</f>
        <v>Não</v>
      </c>
      <c r="J88" s="148" t="str">
        <f>TEXT('P2'!H5,)</f>
        <v>Precisamos de um plano mais estruturante, apenas vídeos de forma evasivas são disponibilizados</v>
      </c>
      <c r="K88" s="148" t="str">
        <f>TEXT('P2'!I5,)</f>
        <v>Dois anos</v>
      </c>
      <c r="L88" s="148" t="str">
        <f>TEXT('P2'!J5,)</f>
        <v/>
      </c>
      <c r="M88" s="148" t="str">
        <f>TEXT('P2'!K5,)</f>
        <v>Secretária de Controle Interno e Secretário de Comunicação</v>
      </c>
      <c r="N88" s="148" t="str">
        <f>TEXT('P2'!L5,)</f>
        <v xml:space="preserve"> </v>
      </c>
    </row>
    <row r="89" spans="1:14" ht="94.5" hidden="1" x14ac:dyDescent="0.25">
      <c r="A89" s="17" t="str">
        <f>TEXT(PainelM!$B$10,)</f>
        <v/>
      </c>
      <c r="B89" s="17" t="str">
        <f>TEXT(PainelM!$B$8,)</f>
        <v>Sergipe (SE)</v>
      </c>
      <c r="C89" s="13" t="str">
        <f>TEXT(PainelM!$B$9,)</f>
        <v>Itabaianinha</v>
      </c>
      <c r="D89" s="13" t="s">
        <v>2</v>
      </c>
      <c r="E89" s="17">
        <v>2</v>
      </c>
      <c r="F89" s="45" t="str">
        <f>TEXT('P2'!D6,)</f>
        <v>Realização de campanhas, treinamentos e capacitações para os servidores e comunidade sobre transparência e acesso à informação.</v>
      </c>
      <c r="G89" s="42" t="str">
        <f>TEXT('P2'!E6,)</f>
        <v>O ente realiza campanhas educacionais e publicitárias, treinamentos e capacitações para os servidores e comunidade local sobre transparência e o direito de acesso à informação.</v>
      </c>
      <c r="H89" s="47" t="str">
        <f>TEXT('P2'!F6,)</f>
        <v>Aprimorar</v>
      </c>
      <c r="I89" s="47" t="str">
        <f>TEXT('P2'!G6,)</f>
        <v>Não</v>
      </c>
      <c r="J89" s="148" t="str">
        <f>TEXT('P2'!H6,)</f>
        <v>Implantar mais vídeos informativos sobre o tema</v>
      </c>
      <c r="K89" s="148" t="str">
        <f>TEXT('P2'!I6,)</f>
        <v>Dois anos</v>
      </c>
      <c r="L89" s="148" t="str">
        <f>TEXT('P2'!J6,)</f>
        <v/>
      </c>
      <c r="M89" s="148" t="str">
        <f>TEXT('P2'!K6,)</f>
        <v>Secretária de Controle Interno e Secretário de Comunicação</v>
      </c>
      <c r="N89" s="148" t="str">
        <f>TEXT('P2'!L6,)</f>
        <v xml:space="preserve"> </v>
      </c>
    </row>
    <row r="90" spans="1:14" ht="47.25" hidden="1" x14ac:dyDescent="0.25">
      <c r="A90" s="17" t="str">
        <f>TEXT(PainelM!$B$10,)</f>
        <v/>
      </c>
      <c r="B90" s="17" t="str">
        <f>TEXT(PainelM!$B$8,)</f>
        <v>Sergipe (SE)</v>
      </c>
      <c r="C90" s="13" t="str">
        <f>TEXT(PainelM!$B$9,)</f>
        <v>Itabaianinha</v>
      </c>
      <c r="D90" s="13" t="s">
        <v>2</v>
      </c>
      <c r="E90" s="17">
        <v>3</v>
      </c>
      <c r="F90" s="43" t="str">
        <f>TEXT('P3'!D3,)</f>
        <v>Funcionamento dos Conselhos de Políticas Públicas facultativos.</v>
      </c>
      <c r="G90" s="41" t="str">
        <f>TEXT('P3'!E3,)</f>
        <v>O ente mantém Conselhos de outras políticas públicas facultativos, importantes para a comunidade local.</v>
      </c>
      <c r="H90" s="47" t="str">
        <f>TEXT('P3'!F3,)</f>
        <v>Sim</v>
      </c>
      <c r="I90" s="47" t="str">
        <f>TEXT('P3'!G3,)</f>
        <v>Não</v>
      </c>
      <c r="J90" s="148" t="str">
        <f>TEXT('P3'!H3,)</f>
        <v xml:space="preserve"> </v>
      </c>
      <c r="K90" s="148" t="str">
        <f>TEXT('P3'!I3,)</f>
        <v xml:space="preserve"> </v>
      </c>
      <c r="L90" s="148" t="str">
        <f>TEXT('P3'!J3,)</f>
        <v xml:space="preserve"> </v>
      </c>
      <c r="M90" s="148" t="str">
        <f>TEXT('P3'!K3,)</f>
        <v xml:space="preserve"> </v>
      </c>
      <c r="N90" s="148" t="str">
        <f>TEXT('P3'!L3,)</f>
        <v xml:space="preserve"> </v>
      </c>
    </row>
    <row r="91" spans="1:14" ht="47.25" hidden="1" x14ac:dyDescent="0.25">
      <c r="A91" s="17" t="str">
        <f>TEXT(PainelM!$B$10,)</f>
        <v/>
      </c>
      <c r="B91" s="17" t="str">
        <f>TEXT(PainelM!$B$8,)</f>
        <v>Sergipe (SE)</v>
      </c>
      <c r="C91" s="13" t="str">
        <f>TEXT(PainelM!$B$9,)</f>
        <v>Itabaianinha</v>
      </c>
      <c r="D91" s="13" t="s">
        <v>2</v>
      </c>
      <c r="E91" s="17">
        <v>3</v>
      </c>
      <c r="F91" s="44" t="str">
        <f>TEXT('P3'!D4,)</f>
        <v>Estabelecimento de uma política de comunicação com os cidadãos.</v>
      </c>
      <c r="G91" s="41" t="str">
        <f>TEXT('P3'!E4,)</f>
        <v>O ente tem uma política de comunicação com os cidadãos.</v>
      </c>
      <c r="H91" s="47" t="str">
        <f>TEXT('P3'!F4,)</f>
        <v>Sim</v>
      </c>
      <c r="I91" s="47" t="str">
        <f>TEXT('P3'!G4,)</f>
        <v>Não</v>
      </c>
      <c r="J91" s="148" t="str">
        <f>TEXT('P3'!H4,)</f>
        <v xml:space="preserve"> </v>
      </c>
      <c r="K91" s="148" t="str">
        <f>TEXT('P3'!I4,)</f>
        <v xml:space="preserve"> </v>
      </c>
      <c r="L91" s="148" t="str">
        <f>TEXT('P3'!J4,)</f>
        <v xml:space="preserve"> </v>
      </c>
      <c r="M91" s="148" t="str">
        <f>TEXT('P3'!K4,)</f>
        <v xml:space="preserve"> </v>
      </c>
      <c r="N91" s="148" t="str">
        <f>TEXT('P3'!L4,)</f>
        <v xml:space="preserve"> </v>
      </c>
    </row>
    <row r="92" spans="1:14" ht="63" hidden="1" x14ac:dyDescent="0.25">
      <c r="A92" s="17" t="str">
        <f>TEXT(PainelM!$B$10,)</f>
        <v/>
      </c>
      <c r="B92" s="17" t="str">
        <f>TEXT(PainelM!$B$8,)</f>
        <v>Sergipe (SE)</v>
      </c>
      <c r="C92" s="13" t="str">
        <f>TEXT(PainelM!$B$9,)</f>
        <v>Itabaianinha</v>
      </c>
      <c r="D92" s="13" t="s">
        <v>2</v>
      </c>
      <c r="E92" s="17">
        <v>3</v>
      </c>
      <c r="F92" s="45" t="str">
        <f>TEXT('P3'!D5,)</f>
        <v>Implantação de um Plano de Governo Aberto.</v>
      </c>
      <c r="G92" s="42" t="str">
        <f>TEXT('P3'!E5,)</f>
        <v>O ente destacou Grupo de Trabalho da sociedade civil para interlocução na elaboração, implementação e monitoramento de compromissos de Governo Aberto.</v>
      </c>
      <c r="H92" s="47" t="str">
        <f>TEXT('P3'!F5,)</f>
        <v>Não</v>
      </c>
      <c r="I92" s="47" t="str">
        <f>TEXT('P3'!G5,)</f>
        <v>Não</v>
      </c>
      <c r="J92" s="148" t="str">
        <f>TEXT('P3'!H5,)</f>
        <v>Ver possibilidades para implantar o Programa Governo Aberto</v>
      </c>
      <c r="K92" s="148" t="str">
        <f>TEXT('P3'!I5,)</f>
        <v>dois anos</v>
      </c>
      <c r="L92" s="148" t="str">
        <f>TEXT('P3'!J5,)</f>
        <v/>
      </c>
      <c r="M92" s="148" t="str">
        <f>TEXT('P3'!K5,)</f>
        <v>Secretária de Controle Interno e Secretário de Comunicação</v>
      </c>
      <c r="N92" s="148" t="str">
        <f>TEXT('P3'!L5,)</f>
        <v/>
      </c>
    </row>
    <row r="93" spans="1:14" ht="31.5" hidden="1" x14ac:dyDescent="0.25">
      <c r="A93" s="17" t="str">
        <f>TEXT(PainelM!$B$10,)</f>
        <v/>
      </c>
      <c r="B93" s="17" t="str">
        <f>TEXT(PainelM!$B$8,)</f>
        <v>Sergipe (SE)</v>
      </c>
      <c r="C93" s="13" t="str">
        <f>TEXT(PainelM!$B$9,)</f>
        <v>Itabaianinha</v>
      </c>
      <c r="D93" s="13" t="s">
        <v>2</v>
      </c>
      <c r="E93" s="17">
        <v>3</v>
      </c>
      <c r="F93" s="45" t="str">
        <f>TEXT('P3'!D6,)</f>
        <v>Implantação de um Plano de Governo Aberto.</v>
      </c>
      <c r="G93" s="42" t="str">
        <f>TEXT('P3'!E6,)</f>
        <v>O ente possui metodologia para co-criação de ações para Governo Aberto.</v>
      </c>
      <c r="H93" s="47" t="str">
        <f>TEXT('P3'!F6,)</f>
        <v>Não</v>
      </c>
      <c r="I93" s="47" t="str">
        <f>TEXT('P3'!G6,)</f>
        <v>Não</v>
      </c>
      <c r="J93" s="148" t="str">
        <f>TEXT('P3'!H6,)</f>
        <v>Ver possibilidades para implantar o Programa Governo Aberto</v>
      </c>
      <c r="K93" s="148" t="str">
        <f>TEXT('P3'!I6,)</f>
        <v>dois anos</v>
      </c>
      <c r="L93" s="148" t="str">
        <f>TEXT('P3'!J6,)</f>
        <v/>
      </c>
      <c r="M93" s="148" t="str">
        <f>TEXT('P3'!K6,)</f>
        <v>Secretária de Controle Interno e Secretário de Comunicação</v>
      </c>
      <c r="N93" s="148" t="str">
        <f>TEXT('P3'!L6,)</f>
        <v/>
      </c>
    </row>
    <row r="94" spans="1:14" ht="31.5" hidden="1" x14ac:dyDescent="0.25">
      <c r="A94" s="17" t="str">
        <f>TEXT(PainelM!$B$10,)</f>
        <v/>
      </c>
      <c r="B94" s="17" t="str">
        <f>TEXT(PainelM!$B$8,)</f>
        <v>Sergipe (SE)</v>
      </c>
      <c r="C94" s="13" t="str">
        <f>TEXT(PainelM!$B$9,)</f>
        <v>Itabaianinha</v>
      </c>
      <c r="D94" s="13" t="s">
        <v>2</v>
      </c>
      <c r="E94" s="17">
        <v>3</v>
      </c>
      <c r="F94" s="45" t="str">
        <f>TEXT('P3'!D7,)</f>
        <v>Implantação de um Plano de Governo Aberto.</v>
      </c>
      <c r="G94" s="42" t="str">
        <f>TEXT('P3'!E7,)</f>
        <v>O ente executa os compromissos assumidos no Plano de Governo Aberto.</v>
      </c>
      <c r="H94" s="47" t="str">
        <f>TEXT('P3'!F7,)</f>
        <v>Não</v>
      </c>
      <c r="I94" s="47" t="str">
        <f>TEXT('P3'!G7,)</f>
        <v>Não</v>
      </c>
      <c r="J94" s="148" t="str">
        <f>TEXT('P3'!H7,)</f>
        <v>Ver possibilidades para implantar o Programa Governo Aberto</v>
      </c>
      <c r="K94" s="148" t="str">
        <f>TEXT('P3'!I7,)</f>
        <v>dois anos</v>
      </c>
      <c r="L94" s="148" t="str">
        <f>TEXT('P3'!J7,)</f>
        <v/>
      </c>
      <c r="M94" s="148" t="str">
        <f>TEXT('P3'!K7,)</f>
        <v>Secretária de Controle Interno e Secretário de Comunicação</v>
      </c>
      <c r="N94" s="148" t="str">
        <f>TEXT('P3'!L7,)</f>
        <v/>
      </c>
    </row>
    <row r="95" spans="1:14" ht="31.5" hidden="1" x14ac:dyDescent="0.25">
      <c r="A95" s="17" t="str">
        <f>TEXT(PainelM!$B$10,)</f>
        <v/>
      </c>
      <c r="B95" s="17" t="str">
        <f>TEXT(PainelM!$B$8,)</f>
        <v>Sergipe (SE)</v>
      </c>
      <c r="C95" s="13" t="str">
        <f>TEXT(PainelM!$B$9,)</f>
        <v>Itabaianinha</v>
      </c>
      <c r="D95" s="13" t="s">
        <v>2</v>
      </c>
      <c r="E95" s="17">
        <v>3</v>
      </c>
      <c r="F95" s="45" t="str">
        <f>TEXT('P3'!D8,)</f>
        <v>Implantação de um Plano de Governo Aberto.</v>
      </c>
      <c r="G95" s="42" t="str">
        <f>TEXT('P3'!E8,)</f>
        <v>O ente possui metodologia de monitoramento da execução das ações para Governo Aberto.</v>
      </c>
      <c r="H95" s="47" t="str">
        <f>TEXT('P3'!F8,)</f>
        <v>Não</v>
      </c>
      <c r="I95" s="47" t="str">
        <f>TEXT('P3'!G8,)</f>
        <v>Não</v>
      </c>
      <c r="J95" s="148" t="str">
        <f>TEXT('P3'!H8,)</f>
        <v>Ver possibilidades para implantar o Programa Governo Aberto</v>
      </c>
      <c r="K95" s="148" t="str">
        <f>TEXT('P3'!I8,)</f>
        <v>dois anos</v>
      </c>
      <c r="L95" s="148" t="str">
        <f>TEXT('P3'!J8,)</f>
        <v/>
      </c>
      <c r="M95" s="148" t="str">
        <f>TEXT('P3'!K8,)</f>
        <v>Secretária de Controle Interno e Secretário de Comunicação</v>
      </c>
      <c r="N95" s="148" t="str">
        <f>TEXT('P3'!L8,)</f>
        <v/>
      </c>
    </row>
  </sheetData>
  <sheetProtection algorithmName="SHA-512" hashValue="qzf2Z8PoNNHOEZJyFROwN/k2sIvy7WkJtj0kOoRj4WxqiyUFr5DEaPkW3GMNQ866NlzNk9WlTSM79i2+1rPFnw==" saltValue="odMQDOxPsPGHWu3DJxQgEg==" spinCount="100000" sheet="1" objects="1" scenarios="1" sort="0" autoFilter="0"/>
  <autoFilter ref="A2:N95" xr:uid="{00000000-0009-0000-0000-00000E000000}">
    <filterColumn colId="8">
      <filters>
        <filter val="Sim"/>
      </filters>
    </filterColumn>
  </autoFilter>
  <mergeCells count="1">
    <mergeCell ref="J1:N1"/>
  </mergeCells>
  <conditionalFormatting sqref="J3:N95">
    <cfRule type="expression" dxfId="0" priority="1">
      <formula>$I3="Não"</formula>
    </cfRule>
  </conditionalFormatting>
  <hyperlinks>
    <hyperlink ref="G1" location="Imprimir!A1" display="Versão para impressão" xr:uid="{00000000-0004-0000-0E00-000000000000}"/>
  </hyperlinks>
  <pageMargins left="0.511811024" right="0.511811024" top="0.78740157499999996" bottom="0.78740157499999996" header="0.31496062000000002" footer="0.31496062000000002"/>
  <pageSetup paperSize="9" scale="40" fitToHeight="0" orientation="landscape" verticalDpi="300" r:id="rId1"/>
  <headerFooter>
    <oddHeader xml:space="preserve">&amp;C&amp;G
PREFEITURA MUNICIPAL DE ITABAIANINHA
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0000000}">
          <x14:formula1>
            <xm:f>Menus!$B$12:$B$13</xm:f>
          </x14:formula1>
          <xm:sqref>I3:I95</xm:sqref>
        </x14:dataValidation>
        <x14:dataValidation type="list" allowBlank="1" showInputMessage="1" showErrorMessage="1" xr:uid="{00000000-0002-0000-0E00-000001000000}">
          <x14:formula1>
            <xm:f>Menus!$B$4:$B$6</xm:f>
          </x14:formula1>
          <xm:sqref>H3:H95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0"/>
  <sheetViews>
    <sheetView showGridLines="0" zoomScaleNormal="100" workbookViewId="0"/>
  </sheetViews>
  <sheetFormatPr defaultRowHeight="15.75" x14ac:dyDescent="0.25"/>
  <cols>
    <col min="1" max="1" width="7.75" style="58" customWidth="1"/>
    <col min="2" max="4" width="13.5" style="58" customWidth="1"/>
    <col min="5" max="6" width="14.5" style="58" customWidth="1"/>
    <col min="7" max="7" width="5.5" style="58" customWidth="1"/>
    <col min="8" max="16384" width="9" style="58"/>
  </cols>
  <sheetData>
    <row r="1" spans="1:13" s="3" customFormat="1" ht="21.75" customHeight="1" x14ac:dyDescent="0.25"/>
    <row r="2" spans="1:13" s="5" customFormat="1" ht="19.5" customHeight="1" x14ac:dyDescent="0.35">
      <c r="C2" s="144"/>
      <c r="D2" s="144"/>
      <c r="E2" s="144"/>
      <c r="G2" s="144"/>
      <c r="H2" s="144"/>
      <c r="I2" s="144"/>
      <c r="K2" s="287"/>
      <c r="L2" s="287"/>
      <c r="M2" s="287"/>
    </row>
    <row r="3" spans="1:13" x14ac:dyDescent="0.25">
      <c r="A3" s="49" t="s">
        <v>6</v>
      </c>
    </row>
    <row r="4" spans="1:13" x14ac:dyDescent="0.25">
      <c r="A4" s="49" t="s">
        <v>7</v>
      </c>
    </row>
    <row r="5" spans="1:13" x14ac:dyDescent="0.25">
      <c r="A5" s="49" t="s">
        <v>11</v>
      </c>
    </row>
    <row r="6" spans="1:13" ht="16.5" thickBot="1" x14ac:dyDescent="0.3">
      <c r="A6" s="48"/>
    </row>
    <row r="7" spans="1:13" s="17" customFormat="1" x14ac:dyDescent="0.25">
      <c r="A7" s="80"/>
      <c r="B7" s="84" t="s">
        <v>0</v>
      </c>
      <c r="C7" s="85" t="s">
        <v>1</v>
      </c>
      <c r="D7" s="86" t="s">
        <v>64</v>
      </c>
    </row>
    <row r="8" spans="1:13" s="17" customFormat="1" x14ac:dyDescent="0.25">
      <c r="A8" s="81" t="s">
        <v>3</v>
      </c>
      <c r="B8" s="87">
        <f>PainelM!E8</f>
        <v>0.87141779788838614</v>
      </c>
      <c r="C8" s="88">
        <f>PainelM!I8</f>
        <v>0.43333333333333335</v>
      </c>
      <c r="D8" s="89">
        <f>PainelM!M8</f>
        <v>0.47222222222222227</v>
      </c>
    </row>
    <row r="9" spans="1:13" s="17" customFormat="1" x14ac:dyDescent="0.25">
      <c r="A9" s="82" t="s">
        <v>4</v>
      </c>
      <c r="B9" s="90">
        <f>PainelM!E9</f>
        <v>0</v>
      </c>
      <c r="C9" s="91">
        <f>PainelM!I9</f>
        <v>0</v>
      </c>
      <c r="D9" s="92">
        <f>PainelM!M9</f>
        <v>0</v>
      </c>
    </row>
    <row r="10" spans="1:13" ht="16.5" thickBot="1" x14ac:dyDescent="0.3">
      <c r="A10" s="83" t="s">
        <v>5</v>
      </c>
      <c r="B10" s="95">
        <f>PainelM!E10</f>
        <v>0.33333333333333331</v>
      </c>
      <c r="C10" s="93">
        <f>PainelM!I10</f>
        <v>0.16666666666666666</v>
      </c>
      <c r="D10" s="94">
        <f>PainelM!M10</f>
        <v>0.66666666666666663</v>
      </c>
    </row>
  </sheetData>
  <sheetProtection algorithmName="SHA-512" hashValue="QjU8CxOy/QKIdxM9zpMzm/I7ouNDkKIbupR25pyHWTPote/21VRzmUWUItI68tzLO5Aj5uy6247sscCqQbkSSg==" saltValue="w2iUdHJDRK+vY3OXoMUCRg==" spinCount="100000" sheet="1" objects="1" scenarios="1"/>
  <mergeCells count="1">
    <mergeCell ref="K2:M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K50"/>
  <sheetViews>
    <sheetView showGridLines="0" workbookViewId="0">
      <selection activeCell="B9" sqref="B9:K11"/>
    </sheetView>
  </sheetViews>
  <sheetFormatPr defaultRowHeight="15.75" x14ac:dyDescent="0.25"/>
  <cols>
    <col min="2" max="2" width="8.875" bestFit="1" customWidth="1"/>
  </cols>
  <sheetData>
    <row r="1" spans="2:11" ht="16.5" thickBot="1" x14ac:dyDescent="0.3"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2:11" ht="24" thickBot="1" x14ac:dyDescent="0.4">
      <c r="B2" s="58"/>
      <c r="C2" s="294" t="s">
        <v>56</v>
      </c>
      <c r="D2" s="295"/>
      <c r="E2" s="295"/>
      <c r="F2" s="295"/>
      <c r="G2" s="295"/>
      <c r="H2" s="295"/>
      <c r="I2" s="295"/>
      <c r="J2" s="296"/>
      <c r="K2" s="58"/>
    </row>
    <row r="4" spans="2:11" ht="17.25" customHeight="1" thickBot="1" x14ac:dyDescent="0.4">
      <c r="B4" s="58"/>
      <c r="C4" s="58"/>
      <c r="D4" s="150"/>
      <c r="E4" s="58"/>
      <c r="F4" s="58"/>
      <c r="G4" s="58"/>
      <c r="H4" s="58"/>
      <c r="I4" s="58"/>
      <c r="J4" s="58"/>
      <c r="K4" s="58"/>
    </row>
    <row r="5" spans="2:11" ht="16.5" thickBot="1" x14ac:dyDescent="0.3">
      <c r="B5" s="156" t="s">
        <v>57</v>
      </c>
      <c r="C5" s="297" t="s">
        <v>58</v>
      </c>
      <c r="D5" s="298"/>
      <c r="E5" s="58"/>
      <c r="F5" s="58"/>
      <c r="G5" s="58"/>
      <c r="H5" s="58"/>
      <c r="I5" s="58"/>
      <c r="J5" s="58"/>
      <c r="K5" s="58"/>
    </row>
    <row r="6" spans="2:11" ht="16.5" thickBot="1" x14ac:dyDescent="0.3">
      <c r="B6" s="149"/>
      <c r="C6" s="58"/>
      <c r="D6" s="58"/>
      <c r="E6" s="58"/>
      <c r="F6" s="58"/>
      <c r="G6" s="58"/>
      <c r="H6" s="58"/>
      <c r="I6" s="58"/>
      <c r="J6" s="58"/>
      <c r="K6" s="58"/>
    </row>
    <row r="7" spans="2:11" ht="19.5" thickBot="1" x14ac:dyDescent="0.35">
      <c r="B7" s="156" t="s">
        <v>59</v>
      </c>
      <c r="C7" s="291" t="str">
        <f>IF(C5="Governo Municipal",_xlfn.TEXTJOIN(" / ",TRUE,PainelM!B9,PainelM!B8),PainelM!B8)</f>
        <v>Itabaianinha / Sergipe (SE)</v>
      </c>
      <c r="D7" s="292"/>
      <c r="E7" s="292"/>
      <c r="F7" s="292"/>
      <c r="G7" s="292"/>
      <c r="H7" s="292"/>
      <c r="I7" s="292"/>
      <c r="J7" s="292"/>
      <c r="K7" s="293"/>
    </row>
    <row r="8" spans="2:11" ht="16.5" thickBot="1" x14ac:dyDescent="0.3"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2:11" x14ac:dyDescent="0.25">
      <c r="B9" s="299" t="s">
        <v>60</v>
      </c>
      <c r="C9" s="300"/>
      <c r="D9" s="300"/>
      <c r="E9" s="300"/>
      <c r="F9" s="300"/>
      <c r="G9" s="300"/>
      <c r="H9" s="300"/>
      <c r="I9" s="300"/>
      <c r="J9" s="300"/>
      <c r="K9" s="301"/>
    </row>
    <row r="10" spans="2:11" x14ac:dyDescent="0.25">
      <c r="B10" s="302"/>
      <c r="C10" s="303"/>
      <c r="D10" s="303"/>
      <c r="E10" s="303"/>
      <c r="F10" s="303"/>
      <c r="G10" s="303"/>
      <c r="H10" s="303"/>
      <c r="I10" s="303"/>
      <c r="J10" s="303"/>
      <c r="K10" s="304"/>
    </row>
    <row r="11" spans="2:11" ht="16.5" thickBot="1" x14ac:dyDescent="0.3">
      <c r="B11" s="305"/>
      <c r="C11" s="306"/>
      <c r="D11" s="306"/>
      <c r="E11" s="306"/>
      <c r="F11" s="306"/>
      <c r="G11" s="306"/>
      <c r="H11" s="306"/>
      <c r="I11" s="306"/>
      <c r="J11" s="306"/>
      <c r="K11" s="307"/>
    </row>
    <row r="13" spans="2:11" ht="23.25" customHeight="1" thickBot="1" x14ac:dyDescent="0.3">
      <c r="B13" s="149" t="s">
        <v>61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2:11" x14ac:dyDescent="0.25">
      <c r="B14" s="308" t="str" cm="1">
        <f t="array" ref="B14">_xlfn.TEXTJOIN(" ; ",TRUE,IF(TODOS!I3:I95="Sim",TODOS!J3:J95,""))</f>
        <v xml:space="preserve"> ; Instituir comissão de reavaliação de informações sigilosas ;  ;  ;  ;  ;  ;  ;  ;  ;  ;  ;  ; Criar uma estrutura que possibilite a disponibilização das informações sistêmica dos serviços ofertados por cada secretaria. ;  ;  ;  ;  ;  ;  ;  ;  ;  ;  ;  ;  ;  ;  ;  ;  ;  ;  ;  ;  ;  ;  ;  ;  ;  ;  ;  ;  ;  ;  ; Elaborar um Manual de Auditoria Pública Municipal ;  ;  ;  ;  ; Constituir uma Comissão de Ética ;  ;  ; Concomitante a constituição de uma Comissão de Ética, elaborar o Código de Ética  ; Incluir no código de ética loqo que for elaborado ;  ;  ;  ;  ;  ;  ;  ;  ;  ;  ;  ;  ;  ;  ;  ;  ;  ; Divulgar no site os dados informados em link específico e de fácil localização ;  ;  ;  ;  ;  ;  ; Fizemos adesão do e-OUV recentemente, precisamos aprimorar durante a utilização do sistema ;  ; Como implantamos o e-Ouv agora devemos criar essa Carta de Serviços ao Usuário ;  ;  ;  ;  ;  ;  ;  ;  ;  ;  ;  ; </v>
      </c>
      <c r="C14" s="309"/>
      <c r="D14" s="309"/>
      <c r="E14" s="309"/>
      <c r="F14" s="309"/>
      <c r="G14" s="309"/>
      <c r="H14" s="309"/>
      <c r="I14" s="309"/>
      <c r="J14" s="309"/>
      <c r="K14" s="310"/>
    </row>
    <row r="15" spans="2:11" x14ac:dyDescent="0.25">
      <c r="B15" s="311"/>
      <c r="C15" s="312"/>
      <c r="D15" s="312"/>
      <c r="E15" s="312"/>
      <c r="F15" s="312"/>
      <c r="G15" s="312"/>
      <c r="H15" s="312"/>
      <c r="I15" s="312"/>
      <c r="J15" s="312"/>
      <c r="K15" s="313"/>
    </row>
    <row r="16" spans="2:11" s="58" customFormat="1" x14ac:dyDescent="0.25">
      <c r="B16" s="311"/>
      <c r="C16" s="312"/>
      <c r="D16" s="312"/>
      <c r="E16" s="312"/>
      <c r="F16" s="312"/>
      <c r="G16" s="312"/>
      <c r="H16" s="312"/>
      <c r="I16" s="312"/>
      <c r="J16" s="312"/>
      <c r="K16" s="313"/>
    </row>
    <row r="17" spans="2:11" s="58" customFormat="1" x14ac:dyDescent="0.25">
      <c r="B17" s="311"/>
      <c r="C17" s="312"/>
      <c r="D17" s="312"/>
      <c r="E17" s="312"/>
      <c r="F17" s="312"/>
      <c r="G17" s="312"/>
      <c r="H17" s="312"/>
      <c r="I17" s="312"/>
      <c r="J17" s="312"/>
      <c r="K17" s="313"/>
    </row>
    <row r="18" spans="2:11" s="58" customFormat="1" x14ac:dyDescent="0.25">
      <c r="B18" s="311"/>
      <c r="C18" s="312"/>
      <c r="D18" s="312"/>
      <c r="E18" s="312"/>
      <c r="F18" s="312"/>
      <c r="G18" s="312"/>
      <c r="H18" s="312"/>
      <c r="I18" s="312"/>
      <c r="J18" s="312"/>
      <c r="K18" s="313"/>
    </row>
    <row r="19" spans="2:11" s="58" customFormat="1" x14ac:dyDescent="0.25">
      <c r="B19" s="311"/>
      <c r="C19" s="312"/>
      <c r="D19" s="312"/>
      <c r="E19" s="312"/>
      <c r="F19" s="312"/>
      <c r="G19" s="312"/>
      <c r="H19" s="312"/>
      <c r="I19" s="312"/>
      <c r="J19" s="312"/>
      <c r="K19" s="313"/>
    </row>
    <row r="20" spans="2:11" s="58" customFormat="1" x14ac:dyDescent="0.25">
      <c r="B20" s="311"/>
      <c r="C20" s="312"/>
      <c r="D20" s="312"/>
      <c r="E20" s="312"/>
      <c r="F20" s="312"/>
      <c r="G20" s="312"/>
      <c r="H20" s="312"/>
      <c r="I20" s="312"/>
      <c r="J20" s="312"/>
      <c r="K20" s="313"/>
    </row>
    <row r="21" spans="2:11" s="58" customFormat="1" x14ac:dyDescent="0.25">
      <c r="B21" s="311"/>
      <c r="C21" s="312"/>
      <c r="D21" s="312"/>
      <c r="E21" s="312"/>
      <c r="F21" s="312"/>
      <c r="G21" s="312"/>
      <c r="H21" s="312"/>
      <c r="I21" s="312"/>
      <c r="J21" s="312"/>
      <c r="K21" s="313"/>
    </row>
    <row r="22" spans="2:11" s="58" customFormat="1" x14ac:dyDescent="0.25">
      <c r="B22" s="311"/>
      <c r="C22" s="312"/>
      <c r="D22" s="312"/>
      <c r="E22" s="312"/>
      <c r="F22" s="312"/>
      <c r="G22" s="312"/>
      <c r="H22" s="312"/>
      <c r="I22" s="312"/>
      <c r="J22" s="312"/>
      <c r="K22" s="313"/>
    </row>
    <row r="23" spans="2:11" s="58" customFormat="1" x14ac:dyDescent="0.25">
      <c r="B23" s="311"/>
      <c r="C23" s="312"/>
      <c r="D23" s="312"/>
      <c r="E23" s="312"/>
      <c r="F23" s="312"/>
      <c r="G23" s="312"/>
      <c r="H23" s="312"/>
      <c r="I23" s="312"/>
      <c r="J23" s="312"/>
      <c r="K23" s="313"/>
    </row>
    <row r="24" spans="2:11" s="58" customFormat="1" x14ac:dyDescent="0.25">
      <c r="B24" s="311"/>
      <c r="C24" s="312"/>
      <c r="D24" s="312"/>
      <c r="E24" s="312"/>
      <c r="F24" s="312"/>
      <c r="G24" s="312"/>
      <c r="H24" s="312"/>
      <c r="I24" s="312"/>
      <c r="J24" s="312"/>
      <c r="K24" s="313"/>
    </row>
    <row r="25" spans="2:11" s="58" customFormat="1" x14ac:dyDescent="0.25">
      <c r="B25" s="311"/>
      <c r="C25" s="312"/>
      <c r="D25" s="312"/>
      <c r="E25" s="312"/>
      <c r="F25" s="312"/>
      <c r="G25" s="312"/>
      <c r="H25" s="312"/>
      <c r="I25" s="312"/>
      <c r="J25" s="312"/>
      <c r="K25" s="313"/>
    </row>
    <row r="26" spans="2:11" s="58" customFormat="1" x14ac:dyDescent="0.25">
      <c r="B26" s="311"/>
      <c r="C26" s="312"/>
      <c r="D26" s="312"/>
      <c r="E26" s="312"/>
      <c r="F26" s="312"/>
      <c r="G26" s="312"/>
      <c r="H26" s="312"/>
      <c r="I26" s="312"/>
      <c r="J26" s="312"/>
      <c r="K26" s="313"/>
    </row>
    <row r="27" spans="2:11" s="58" customFormat="1" x14ac:dyDescent="0.25">
      <c r="B27" s="311"/>
      <c r="C27" s="312"/>
      <c r="D27" s="312"/>
      <c r="E27" s="312"/>
      <c r="F27" s="312"/>
      <c r="G27" s="312"/>
      <c r="H27" s="312"/>
      <c r="I27" s="312"/>
      <c r="J27" s="312"/>
      <c r="K27" s="313"/>
    </row>
    <row r="28" spans="2:11" s="58" customFormat="1" x14ac:dyDescent="0.25">
      <c r="B28" s="311"/>
      <c r="C28" s="312"/>
      <c r="D28" s="312"/>
      <c r="E28" s="312"/>
      <c r="F28" s="312"/>
      <c r="G28" s="312"/>
      <c r="H28" s="312"/>
      <c r="I28" s="312"/>
      <c r="J28" s="312"/>
      <c r="K28" s="313"/>
    </row>
    <row r="29" spans="2:11" s="58" customFormat="1" x14ac:dyDescent="0.25">
      <c r="B29" s="311"/>
      <c r="C29" s="312"/>
      <c r="D29" s="312"/>
      <c r="E29" s="312"/>
      <c r="F29" s="312"/>
      <c r="G29" s="312"/>
      <c r="H29" s="312"/>
      <c r="I29" s="312"/>
      <c r="J29" s="312"/>
      <c r="K29" s="313"/>
    </row>
    <row r="30" spans="2:11" s="58" customFormat="1" x14ac:dyDescent="0.25">
      <c r="B30" s="311"/>
      <c r="C30" s="312"/>
      <c r="D30" s="312"/>
      <c r="E30" s="312"/>
      <c r="F30" s="312"/>
      <c r="G30" s="312"/>
      <c r="H30" s="312"/>
      <c r="I30" s="312"/>
      <c r="J30" s="312"/>
      <c r="K30" s="313"/>
    </row>
    <row r="31" spans="2:11" s="58" customFormat="1" x14ac:dyDescent="0.25">
      <c r="B31" s="311"/>
      <c r="C31" s="312"/>
      <c r="D31" s="312"/>
      <c r="E31" s="312"/>
      <c r="F31" s="312"/>
      <c r="G31" s="312"/>
      <c r="H31" s="312"/>
      <c r="I31" s="312"/>
      <c r="J31" s="312"/>
      <c r="K31" s="313"/>
    </row>
    <row r="32" spans="2:11" x14ac:dyDescent="0.25">
      <c r="B32" s="311"/>
      <c r="C32" s="312"/>
      <c r="D32" s="312"/>
      <c r="E32" s="312"/>
      <c r="F32" s="312"/>
      <c r="G32" s="312"/>
      <c r="H32" s="312"/>
      <c r="I32" s="312"/>
      <c r="J32" s="312"/>
      <c r="K32" s="313"/>
    </row>
    <row r="33" spans="2:11" s="58" customFormat="1" x14ac:dyDescent="0.25">
      <c r="B33" s="311"/>
      <c r="C33" s="312"/>
      <c r="D33" s="312"/>
      <c r="E33" s="312"/>
      <c r="F33" s="312"/>
      <c r="G33" s="312"/>
      <c r="H33" s="312"/>
      <c r="I33" s="312"/>
      <c r="J33" s="312"/>
      <c r="K33" s="313"/>
    </row>
    <row r="34" spans="2:11" x14ac:dyDescent="0.25">
      <c r="B34" s="311"/>
      <c r="C34" s="312"/>
      <c r="D34" s="312"/>
      <c r="E34" s="312"/>
      <c r="F34" s="312"/>
      <c r="G34" s="312"/>
      <c r="H34" s="312"/>
      <c r="I34" s="312"/>
      <c r="J34" s="312"/>
      <c r="K34" s="313"/>
    </row>
    <row r="35" spans="2:11" x14ac:dyDescent="0.25">
      <c r="B35" s="311"/>
      <c r="C35" s="312"/>
      <c r="D35" s="312"/>
      <c r="E35" s="312"/>
      <c r="F35" s="312"/>
      <c r="G35" s="312"/>
      <c r="H35" s="312"/>
      <c r="I35" s="312"/>
      <c r="J35" s="312"/>
      <c r="K35" s="313"/>
    </row>
    <row r="36" spans="2:11" s="58" customFormat="1" x14ac:dyDescent="0.25">
      <c r="B36" s="311"/>
      <c r="C36" s="312"/>
      <c r="D36" s="312"/>
      <c r="E36" s="312"/>
      <c r="F36" s="312"/>
      <c r="G36" s="312"/>
      <c r="H36" s="312"/>
      <c r="I36" s="312"/>
      <c r="J36" s="312"/>
      <c r="K36" s="313"/>
    </row>
    <row r="37" spans="2:11" s="58" customFormat="1" x14ac:dyDescent="0.25">
      <c r="B37" s="311"/>
      <c r="C37" s="312"/>
      <c r="D37" s="312"/>
      <c r="E37" s="312"/>
      <c r="F37" s="312"/>
      <c r="G37" s="312"/>
      <c r="H37" s="312"/>
      <c r="I37" s="312"/>
      <c r="J37" s="312"/>
      <c r="K37" s="313"/>
    </row>
    <row r="38" spans="2:11" s="58" customFormat="1" x14ac:dyDescent="0.25">
      <c r="B38" s="311"/>
      <c r="C38" s="312"/>
      <c r="D38" s="312"/>
      <c r="E38" s="312"/>
      <c r="F38" s="312"/>
      <c r="G38" s="312"/>
      <c r="H38" s="312"/>
      <c r="I38" s="312"/>
      <c r="J38" s="312"/>
      <c r="K38" s="313"/>
    </row>
    <row r="39" spans="2:11" x14ac:dyDescent="0.25">
      <c r="B39" s="311"/>
      <c r="C39" s="312"/>
      <c r="D39" s="312"/>
      <c r="E39" s="312"/>
      <c r="F39" s="312"/>
      <c r="G39" s="312"/>
      <c r="H39" s="312"/>
      <c r="I39" s="312"/>
      <c r="J39" s="312"/>
      <c r="K39" s="313"/>
    </row>
    <row r="40" spans="2:11" x14ac:dyDescent="0.25">
      <c r="B40" s="311"/>
      <c r="C40" s="312"/>
      <c r="D40" s="312"/>
      <c r="E40" s="312"/>
      <c r="F40" s="312"/>
      <c r="G40" s="312"/>
      <c r="H40" s="312"/>
      <c r="I40" s="312"/>
      <c r="J40" s="312"/>
      <c r="K40" s="313"/>
    </row>
    <row r="41" spans="2:11" s="58" customFormat="1" x14ac:dyDescent="0.25">
      <c r="B41" s="311"/>
      <c r="C41" s="312"/>
      <c r="D41" s="312"/>
      <c r="E41" s="312"/>
      <c r="F41" s="312"/>
      <c r="G41" s="312"/>
      <c r="H41" s="312"/>
      <c r="I41" s="312"/>
      <c r="J41" s="312"/>
      <c r="K41" s="313"/>
    </row>
    <row r="42" spans="2:11" x14ac:dyDescent="0.25">
      <c r="B42" s="311"/>
      <c r="C42" s="312"/>
      <c r="D42" s="312"/>
      <c r="E42" s="312"/>
      <c r="F42" s="312"/>
      <c r="G42" s="312"/>
      <c r="H42" s="312"/>
      <c r="I42" s="312"/>
      <c r="J42" s="312"/>
      <c r="K42" s="313"/>
    </row>
    <row r="43" spans="2:11" ht="16.5" thickBot="1" x14ac:dyDescent="0.3">
      <c r="B43" s="314"/>
      <c r="C43" s="315"/>
      <c r="D43" s="315"/>
      <c r="E43" s="315"/>
      <c r="F43" s="315"/>
      <c r="G43" s="315"/>
      <c r="H43" s="315"/>
      <c r="I43" s="315"/>
      <c r="J43" s="315"/>
      <c r="K43" s="316"/>
    </row>
    <row r="46" spans="2:11" x14ac:dyDescent="0.25">
      <c r="B46" s="58"/>
      <c r="C46" s="58"/>
      <c r="D46" s="58"/>
      <c r="E46" s="153"/>
      <c r="F46" s="153"/>
      <c r="G46" s="153"/>
      <c r="H46" s="153"/>
      <c r="I46" s="58"/>
      <c r="J46" s="58"/>
      <c r="K46" s="58"/>
    </row>
    <row r="47" spans="2:11" ht="4.5" customHeight="1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2:11" x14ac:dyDescent="0.25">
      <c r="B48" s="58"/>
      <c r="C48" s="58"/>
      <c r="D48" s="58"/>
      <c r="E48" s="288" t="s">
        <v>62</v>
      </c>
      <c r="F48" s="288"/>
      <c r="G48" s="288"/>
      <c r="H48" s="288"/>
      <c r="I48" s="58"/>
      <c r="J48" s="58"/>
      <c r="K48" s="58"/>
    </row>
    <row r="49" spans="5:8" x14ac:dyDescent="0.25">
      <c r="E49" s="289" t="s">
        <v>63</v>
      </c>
      <c r="F49" s="289"/>
      <c r="G49" s="289"/>
      <c r="H49" s="289"/>
    </row>
    <row r="50" spans="5:8" x14ac:dyDescent="0.25">
      <c r="E50" s="290">
        <f ca="1">TODAY()</f>
        <v>44435</v>
      </c>
      <c r="F50" s="290"/>
      <c r="G50" s="290"/>
      <c r="H50" s="290"/>
    </row>
  </sheetData>
  <sheetProtection algorithmName="SHA-512" hashValue="215E2p1O9K6SPlX25L05AErxE54uDKZAc620ZujdI4nMTO7kcGxDFYbYkZRC0jDl8xUtmYJmGVa2NFkXYxpAdg==" saltValue="tEi9GoZKs59IySSoL0T9Og==" spinCount="100000" sheet="1" objects="1" scenarios="1"/>
  <mergeCells count="8">
    <mergeCell ref="E48:H48"/>
    <mergeCell ref="E49:H49"/>
    <mergeCell ref="E50:H50"/>
    <mergeCell ref="C7:K7"/>
    <mergeCell ref="C2:J2"/>
    <mergeCell ref="C5:D5"/>
    <mergeCell ref="B9:K11"/>
    <mergeCell ref="B14:K43"/>
  </mergeCells>
  <pageMargins left="0.511811024" right="0.511811024" top="0.78740157499999996" bottom="0.78740157499999996" header="0.31496062000000002" footer="0.31496062000000002"/>
  <pageSetup paperSize="9" scale="85" fitToHeight="0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0000000}">
          <x14:formula1>
            <xm:f>Menus!$B$27:$B$28</xm:f>
          </x14:formula1>
          <xm:sqref>C5:D5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36"/>
  <sheetViews>
    <sheetView topLeftCell="A31" workbookViewId="0">
      <selection activeCell="C23" sqref="C23:C25"/>
    </sheetView>
  </sheetViews>
  <sheetFormatPr defaultRowHeight="15.75" x14ac:dyDescent="0.25"/>
  <cols>
    <col min="1" max="1" width="15.875" customWidth="1"/>
    <col min="2" max="2" width="25.875" customWidth="1"/>
    <col min="3" max="3" width="26.5" customWidth="1"/>
    <col min="4" max="4" width="22.875" customWidth="1"/>
    <col min="5" max="5" width="21.25" customWidth="1"/>
    <col min="6" max="6" width="24.625" customWidth="1"/>
  </cols>
  <sheetData>
    <row r="1" spans="1:6" s="55" customFormat="1" x14ac:dyDescent="0.25">
      <c r="A1" s="58"/>
      <c r="B1" s="58" t="s">
        <v>65</v>
      </c>
      <c r="C1" s="58" t="s">
        <v>66</v>
      </c>
      <c r="D1" s="58"/>
      <c r="E1" s="58"/>
      <c r="F1" s="58"/>
    </row>
    <row r="2" spans="1:6" s="55" customFormat="1" x14ac:dyDescent="0.25">
      <c r="A2" s="58"/>
      <c r="B2" s="58"/>
      <c r="C2" s="58"/>
      <c r="D2" s="58"/>
      <c r="E2" s="58"/>
      <c r="F2" s="58"/>
    </row>
    <row r="3" spans="1:6" s="58" customFormat="1" x14ac:dyDescent="0.25">
      <c r="B3" s="58" t="s">
        <v>67</v>
      </c>
      <c r="C3" s="58" t="s">
        <v>68</v>
      </c>
    </row>
    <row r="4" spans="1:6" s="58" customFormat="1" x14ac:dyDescent="0.25"/>
    <row r="5" spans="1:6" x14ac:dyDescent="0.25">
      <c r="A5" s="59"/>
      <c r="B5" s="60" t="s">
        <v>69</v>
      </c>
      <c r="C5" s="60" t="s">
        <v>70</v>
      </c>
      <c r="D5" s="60" t="s">
        <v>71</v>
      </c>
      <c r="E5" s="60" t="s">
        <v>72</v>
      </c>
      <c r="F5" s="60" t="s">
        <v>73</v>
      </c>
    </row>
    <row r="6" spans="1:6" ht="31.5" x14ac:dyDescent="0.25">
      <c r="A6" s="317" t="s">
        <v>24</v>
      </c>
      <c r="B6" s="61" t="s">
        <v>74</v>
      </c>
      <c r="C6" s="326" t="s">
        <v>75</v>
      </c>
      <c r="D6" s="326" t="s">
        <v>76</v>
      </c>
      <c r="E6" s="326" t="s">
        <v>77</v>
      </c>
      <c r="F6" s="326" t="s">
        <v>78</v>
      </c>
    </row>
    <row r="7" spans="1:6" ht="31.5" x14ac:dyDescent="0.25">
      <c r="A7" s="318"/>
      <c r="B7" s="61" t="s">
        <v>79</v>
      </c>
      <c r="C7" s="327"/>
      <c r="D7" s="327"/>
      <c r="E7" s="327"/>
      <c r="F7" s="327"/>
    </row>
    <row r="8" spans="1:6" ht="47.25" x14ac:dyDescent="0.25">
      <c r="A8" s="319"/>
      <c r="B8" s="61" t="s">
        <v>25</v>
      </c>
      <c r="C8" s="328"/>
      <c r="D8" s="328"/>
      <c r="E8" s="328"/>
      <c r="F8" s="328"/>
    </row>
    <row r="9" spans="1:6" ht="47.25" x14ac:dyDescent="0.25">
      <c r="A9" s="320" t="s">
        <v>26</v>
      </c>
      <c r="B9" s="56" t="s">
        <v>80</v>
      </c>
      <c r="C9" s="326" t="s">
        <v>81</v>
      </c>
      <c r="D9" s="326" t="s">
        <v>82</v>
      </c>
      <c r="E9" s="326" t="s">
        <v>83</v>
      </c>
      <c r="F9" s="326" t="s">
        <v>84</v>
      </c>
    </row>
    <row r="10" spans="1:6" ht="78.75" x14ac:dyDescent="0.25">
      <c r="A10" s="321"/>
      <c r="B10" s="57" t="s">
        <v>85</v>
      </c>
      <c r="C10" s="327"/>
      <c r="D10" s="327"/>
      <c r="E10" s="327"/>
      <c r="F10" s="327"/>
    </row>
    <row r="11" spans="1:6" ht="63" x14ac:dyDescent="0.25">
      <c r="A11" s="322"/>
      <c r="B11" s="57" t="s">
        <v>86</v>
      </c>
      <c r="C11" s="328"/>
      <c r="D11" s="328"/>
      <c r="E11" s="328"/>
      <c r="F11" s="328"/>
    </row>
    <row r="12" spans="1:6" ht="63" x14ac:dyDescent="0.25">
      <c r="A12" s="323" t="s">
        <v>27</v>
      </c>
      <c r="B12" s="62" t="s">
        <v>87</v>
      </c>
      <c r="C12" s="326" t="s">
        <v>88</v>
      </c>
      <c r="D12" s="326" t="s">
        <v>89</v>
      </c>
      <c r="E12" s="326" t="s">
        <v>90</v>
      </c>
      <c r="F12" s="326" t="s">
        <v>91</v>
      </c>
    </row>
    <row r="13" spans="1:6" ht="31.5" x14ac:dyDescent="0.25">
      <c r="A13" s="324"/>
      <c r="B13" s="62" t="s">
        <v>92</v>
      </c>
      <c r="C13" s="327"/>
      <c r="D13" s="327"/>
      <c r="E13" s="327"/>
      <c r="F13" s="327"/>
    </row>
    <row r="14" spans="1:6" ht="63" x14ac:dyDescent="0.25">
      <c r="A14" s="325"/>
      <c r="B14" s="62" t="s">
        <v>93</v>
      </c>
      <c r="C14" s="328"/>
      <c r="D14" s="328"/>
      <c r="E14" s="328"/>
      <c r="F14" s="328"/>
    </row>
    <row r="16" spans="1:6" x14ac:dyDescent="0.25">
      <c r="A16" s="59"/>
      <c r="B16" s="60" t="s">
        <v>94</v>
      </c>
      <c r="C16" s="60" t="s">
        <v>70</v>
      </c>
      <c r="D16" s="60" t="s">
        <v>71</v>
      </c>
      <c r="E16" s="60" t="s">
        <v>72</v>
      </c>
      <c r="F16" s="60" t="s">
        <v>73</v>
      </c>
    </row>
    <row r="17" spans="1:6" ht="78.75" x14ac:dyDescent="0.25">
      <c r="A17" s="317" t="s">
        <v>24</v>
      </c>
      <c r="B17" s="61" t="s">
        <v>95</v>
      </c>
      <c r="C17" s="326" t="s">
        <v>96</v>
      </c>
      <c r="D17" s="326" t="s">
        <v>97</v>
      </c>
      <c r="E17" s="326" t="s">
        <v>98</v>
      </c>
      <c r="F17" s="326" t="s">
        <v>99</v>
      </c>
    </row>
    <row r="18" spans="1:6" ht="47.25" x14ac:dyDescent="0.25">
      <c r="A18" s="318"/>
      <c r="B18" s="61" t="s">
        <v>100</v>
      </c>
      <c r="C18" s="327"/>
      <c r="D18" s="327"/>
      <c r="E18" s="327"/>
      <c r="F18" s="327"/>
    </row>
    <row r="19" spans="1:6" ht="47.25" x14ac:dyDescent="0.25">
      <c r="A19" s="319"/>
      <c r="B19" s="61" t="s">
        <v>101</v>
      </c>
      <c r="C19" s="328"/>
      <c r="D19" s="328"/>
      <c r="E19" s="328"/>
      <c r="F19" s="328"/>
    </row>
    <row r="20" spans="1:6" ht="31.5" x14ac:dyDescent="0.25">
      <c r="A20" s="320" t="s">
        <v>26</v>
      </c>
      <c r="B20" s="63" t="s">
        <v>102</v>
      </c>
      <c r="C20" s="326" t="s">
        <v>103</v>
      </c>
      <c r="D20" s="326" t="s">
        <v>104</v>
      </c>
      <c r="E20" s="326" t="s">
        <v>105</v>
      </c>
      <c r="F20" s="326" t="s">
        <v>106</v>
      </c>
    </row>
    <row r="21" spans="1:6" ht="63" x14ac:dyDescent="0.25">
      <c r="A21" s="321"/>
      <c r="B21" s="63" t="s">
        <v>107</v>
      </c>
      <c r="C21" s="327"/>
      <c r="D21" s="327"/>
      <c r="E21" s="327"/>
      <c r="F21" s="327"/>
    </row>
    <row r="22" spans="1:6" ht="63" x14ac:dyDescent="0.25">
      <c r="A22" s="322"/>
      <c r="B22" s="63" t="s">
        <v>108</v>
      </c>
      <c r="C22" s="328"/>
      <c r="D22" s="328"/>
      <c r="E22" s="328"/>
      <c r="F22" s="328"/>
    </row>
    <row r="23" spans="1:6" ht="78.75" x14ac:dyDescent="0.25">
      <c r="A23" s="323" t="s">
        <v>27</v>
      </c>
      <c r="B23" s="62" t="s">
        <v>109</v>
      </c>
      <c r="C23" s="326" t="s">
        <v>110</v>
      </c>
      <c r="D23" s="326" t="s">
        <v>111</v>
      </c>
      <c r="E23" s="326" t="s">
        <v>112</v>
      </c>
      <c r="F23" s="326" t="s">
        <v>113</v>
      </c>
    </row>
    <row r="24" spans="1:6" ht="94.5" x14ac:dyDescent="0.25">
      <c r="A24" s="324"/>
      <c r="B24" s="64" t="s">
        <v>114</v>
      </c>
      <c r="C24" s="327"/>
      <c r="D24" s="327"/>
      <c r="E24" s="327"/>
      <c r="F24" s="327"/>
    </row>
    <row r="25" spans="1:6" ht="31.5" x14ac:dyDescent="0.25">
      <c r="A25" s="325"/>
      <c r="B25" s="62" t="s">
        <v>115</v>
      </c>
      <c r="C25" s="328"/>
      <c r="D25" s="328"/>
      <c r="E25" s="328"/>
      <c r="F25" s="328"/>
    </row>
    <row r="26" spans="1:6" x14ac:dyDescent="0.25">
      <c r="A26" s="58"/>
      <c r="B26" s="58"/>
      <c r="C26" s="58"/>
      <c r="D26" s="58"/>
      <c r="E26" s="58"/>
      <c r="F26" s="58"/>
    </row>
    <row r="27" spans="1:6" x14ac:dyDescent="0.25">
      <c r="A27" s="59"/>
      <c r="B27" s="65" t="s">
        <v>116</v>
      </c>
      <c r="C27" s="60" t="s">
        <v>70</v>
      </c>
      <c r="D27" s="60" t="s">
        <v>71</v>
      </c>
      <c r="E27" s="60" t="s">
        <v>72</v>
      </c>
      <c r="F27" s="60" t="s">
        <v>73</v>
      </c>
    </row>
    <row r="28" spans="1:6" ht="78.75" x14ac:dyDescent="0.25">
      <c r="A28" s="317" t="s">
        <v>24</v>
      </c>
      <c r="B28" s="66" t="s">
        <v>117</v>
      </c>
      <c r="C28" s="326" t="s">
        <v>118</v>
      </c>
      <c r="D28" s="326" t="s">
        <v>119</v>
      </c>
      <c r="E28" s="326" t="s">
        <v>120</v>
      </c>
      <c r="F28" s="326" t="s">
        <v>121</v>
      </c>
    </row>
    <row r="29" spans="1:6" ht="94.5" x14ac:dyDescent="0.25">
      <c r="A29" s="318"/>
      <c r="B29" s="66" t="s">
        <v>122</v>
      </c>
      <c r="C29" s="327"/>
      <c r="D29" s="327"/>
      <c r="E29" s="327"/>
      <c r="F29" s="327"/>
    </row>
    <row r="30" spans="1:6" ht="47.25" x14ac:dyDescent="0.25">
      <c r="A30" s="319"/>
      <c r="B30" s="66" t="s">
        <v>123</v>
      </c>
      <c r="C30" s="328"/>
      <c r="D30" s="328"/>
      <c r="E30" s="328"/>
      <c r="F30" s="328"/>
    </row>
    <row r="31" spans="1:6" ht="94.5" x14ac:dyDescent="0.25">
      <c r="A31" s="320" t="s">
        <v>26</v>
      </c>
      <c r="B31" s="67" t="s">
        <v>124</v>
      </c>
      <c r="C31" s="326" t="s">
        <v>125</v>
      </c>
      <c r="D31" s="326" t="s">
        <v>126</v>
      </c>
      <c r="E31" s="326" t="s">
        <v>127</v>
      </c>
      <c r="F31" s="326" t="s">
        <v>128</v>
      </c>
    </row>
    <row r="32" spans="1:6" ht="110.25" x14ac:dyDescent="0.25">
      <c r="A32" s="321"/>
      <c r="B32" s="67" t="s">
        <v>129</v>
      </c>
      <c r="C32" s="327"/>
      <c r="D32" s="327"/>
      <c r="E32" s="327"/>
      <c r="F32" s="327"/>
    </row>
    <row r="33" spans="1:6" ht="94.5" x14ac:dyDescent="0.25">
      <c r="A33" s="322"/>
      <c r="B33" s="67" t="s">
        <v>130</v>
      </c>
      <c r="C33" s="328"/>
      <c r="D33" s="328"/>
      <c r="E33" s="328"/>
      <c r="F33" s="328"/>
    </row>
    <row r="34" spans="1:6" ht="47.25" x14ac:dyDescent="0.25">
      <c r="A34" s="323" t="s">
        <v>27</v>
      </c>
      <c r="B34" s="68" t="s">
        <v>131</v>
      </c>
      <c r="C34" s="326" t="s">
        <v>132</v>
      </c>
      <c r="D34" s="326" t="s">
        <v>133</v>
      </c>
      <c r="E34" s="326" t="s">
        <v>134</v>
      </c>
      <c r="F34" s="326" t="s">
        <v>135</v>
      </c>
    </row>
    <row r="35" spans="1:6" ht="47.25" x14ac:dyDescent="0.25">
      <c r="A35" s="324"/>
      <c r="B35" s="68" t="s">
        <v>136</v>
      </c>
      <c r="C35" s="327"/>
      <c r="D35" s="327"/>
      <c r="E35" s="327"/>
      <c r="F35" s="327"/>
    </row>
    <row r="36" spans="1:6" ht="31.5" x14ac:dyDescent="0.25">
      <c r="A36" s="325"/>
      <c r="B36" s="68" t="s">
        <v>137</v>
      </c>
      <c r="C36" s="328"/>
      <c r="D36" s="328"/>
      <c r="E36" s="328"/>
      <c r="F36" s="328"/>
    </row>
  </sheetData>
  <sheetProtection algorithmName="SHA-512" hashValue="jsx/01y1HfpGiR8KO+vIRPV1/H4d4ekZx6ea0lIZKneez5ExAI8oSq8fAwOBb2QeoWpKsfxwHHAGUQRpPksHFA==" saltValue="1JUwzugrbiGXDSLvOFVttA==" spinCount="100000" sheet="1" objects="1" scenarios="1"/>
  <mergeCells count="45">
    <mergeCell ref="D17:D19"/>
    <mergeCell ref="E17:E19"/>
    <mergeCell ref="F17:F19"/>
    <mergeCell ref="A34:A36"/>
    <mergeCell ref="C34:C36"/>
    <mergeCell ref="D34:D36"/>
    <mergeCell ref="E34:E36"/>
    <mergeCell ref="F34:F36"/>
    <mergeCell ref="A31:A33"/>
    <mergeCell ref="C31:C33"/>
    <mergeCell ref="D31:D33"/>
    <mergeCell ref="E31:E33"/>
    <mergeCell ref="F31:F33"/>
    <mergeCell ref="E9:E11"/>
    <mergeCell ref="F9:F11"/>
    <mergeCell ref="C28:C30"/>
    <mergeCell ref="D28:D30"/>
    <mergeCell ref="A20:A22"/>
    <mergeCell ref="A17:A19"/>
    <mergeCell ref="A28:A30"/>
    <mergeCell ref="C12:C14"/>
    <mergeCell ref="D12:D14"/>
    <mergeCell ref="E12:E14"/>
    <mergeCell ref="F12:F14"/>
    <mergeCell ref="C20:C22"/>
    <mergeCell ref="D20:D22"/>
    <mergeCell ref="E20:E22"/>
    <mergeCell ref="F20:F22"/>
    <mergeCell ref="C17:C19"/>
    <mergeCell ref="A6:A8"/>
    <mergeCell ref="A9:A11"/>
    <mergeCell ref="A12:A14"/>
    <mergeCell ref="F28:F30"/>
    <mergeCell ref="A23:A25"/>
    <mergeCell ref="C23:C25"/>
    <mergeCell ref="D23:D25"/>
    <mergeCell ref="E23:E25"/>
    <mergeCell ref="F23:F25"/>
    <mergeCell ref="E28:E30"/>
    <mergeCell ref="C6:C8"/>
    <mergeCell ref="D6:D8"/>
    <mergeCell ref="E6:E8"/>
    <mergeCell ref="F6:F8"/>
    <mergeCell ref="C9:C11"/>
    <mergeCell ref="D9:D1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2"/>
  <dimension ref="A3:G30"/>
  <sheetViews>
    <sheetView showGridLines="0" topLeftCell="A10" workbookViewId="0">
      <selection activeCell="D33" sqref="D33"/>
    </sheetView>
  </sheetViews>
  <sheetFormatPr defaultRowHeight="15" x14ac:dyDescent="0.25"/>
  <cols>
    <col min="1" max="1" width="17.75" style="16" customWidth="1"/>
    <col min="2" max="2" width="22.375" style="14" customWidth="1"/>
    <col min="3" max="6" width="9" style="14"/>
    <col min="7" max="7" width="18.125" style="97" customWidth="1"/>
    <col min="8" max="16384" width="9" style="14"/>
  </cols>
  <sheetData>
    <row r="3" spans="1:7" x14ac:dyDescent="0.25">
      <c r="G3" s="157" t="s">
        <v>138</v>
      </c>
    </row>
    <row r="4" spans="1:7" x14ac:dyDescent="0.25">
      <c r="A4" s="329" t="s">
        <v>139</v>
      </c>
      <c r="B4" s="15" t="s">
        <v>140</v>
      </c>
      <c r="G4" s="98" t="s">
        <v>141</v>
      </c>
    </row>
    <row r="5" spans="1:7" x14ac:dyDescent="0.25">
      <c r="A5" s="329"/>
      <c r="B5" s="15" t="s">
        <v>142</v>
      </c>
      <c r="G5" s="98" t="s">
        <v>143</v>
      </c>
    </row>
    <row r="6" spans="1:7" x14ac:dyDescent="0.25">
      <c r="A6" s="329"/>
      <c r="B6" s="15" t="s">
        <v>42</v>
      </c>
      <c r="G6" s="98" t="s">
        <v>144</v>
      </c>
    </row>
    <row r="7" spans="1:7" x14ac:dyDescent="0.25">
      <c r="G7" s="98" t="s">
        <v>145</v>
      </c>
    </row>
    <row r="8" spans="1:7" x14ac:dyDescent="0.25">
      <c r="A8" s="329" t="s">
        <v>146</v>
      </c>
      <c r="B8" s="15" t="s">
        <v>147</v>
      </c>
      <c r="G8" s="98" t="s">
        <v>148</v>
      </c>
    </row>
    <row r="9" spans="1:7" x14ac:dyDescent="0.25">
      <c r="A9" s="329"/>
      <c r="B9" s="15" t="s">
        <v>149</v>
      </c>
      <c r="G9" s="98" t="s">
        <v>150</v>
      </c>
    </row>
    <row r="10" spans="1:7" x14ac:dyDescent="0.25">
      <c r="A10" s="329"/>
      <c r="B10" s="15" t="s">
        <v>151</v>
      </c>
      <c r="G10" s="98" t="s">
        <v>152</v>
      </c>
    </row>
    <row r="11" spans="1:7" x14ac:dyDescent="0.25">
      <c r="G11" s="98" t="s">
        <v>153</v>
      </c>
    </row>
    <row r="12" spans="1:7" x14ac:dyDescent="0.25">
      <c r="A12" s="329" t="s">
        <v>154</v>
      </c>
      <c r="B12" s="15" t="s">
        <v>140</v>
      </c>
      <c r="G12" s="98" t="s">
        <v>155</v>
      </c>
    </row>
    <row r="13" spans="1:7" x14ac:dyDescent="0.25">
      <c r="A13" s="329"/>
      <c r="B13" s="15" t="s">
        <v>42</v>
      </c>
      <c r="G13" s="98" t="s">
        <v>156</v>
      </c>
    </row>
    <row r="14" spans="1:7" x14ac:dyDescent="0.25">
      <c r="G14" s="98" t="s">
        <v>157</v>
      </c>
    </row>
    <row r="15" spans="1:7" x14ac:dyDescent="0.25">
      <c r="A15" s="330" t="s">
        <v>158</v>
      </c>
      <c r="B15" s="151" t="s">
        <v>52</v>
      </c>
      <c r="G15" s="98" t="s">
        <v>159</v>
      </c>
    </row>
    <row r="16" spans="1:7" x14ac:dyDescent="0.25">
      <c r="A16" s="329"/>
      <c r="B16" s="15" t="s">
        <v>28</v>
      </c>
      <c r="G16" s="98" t="s">
        <v>160</v>
      </c>
    </row>
    <row r="17" spans="1:7" x14ac:dyDescent="0.25">
      <c r="A17" s="329"/>
      <c r="B17" s="15" t="s">
        <v>43</v>
      </c>
      <c r="G17" s="98" t="s">
        <v>161</v>
      </c>
    </row>
    <row r="18" spans="1:7" x14ac:dyDescent="0.25">
      <c r="A18" s="329"/>
      <c r="B18" s="15" t="s">
        <v>45</v>
      </c>
      <c r="G18" s="98" t="s">
        <v>162</v>
      </c>
    </row>
    <row r="19" spans="1:7" x14ac:dyDescent="0.25">
      <c r="A19" s="329"/>
      <c r="B19" s="151" t="s">
        <v>46</v>
      </c>
      <c r="G19" s="98" t="s">
        <v>163</v>
      </c>
    </row>
    <row r="20" spans="1:7" x14ac:dyDescent="0.25">
      <c r="A20" s="329"/>
      <c r="B20" s="151" t="s">
        <v>47</v>
      </c>
      <c r="G20" s="98" t="s">
        <v>164</v>
      </c>
    </row>
    <row r="21" spans="1:7" x14ac:dyDescent="0.25">
      <c r="A21" s="329"/>
      <c r="B21" s="151" t="s">
        <v>48</v>
      </c>
      <c r="G21" s="98" t="s">
        <v>165</v>
      </c>
    </row>
    <row r="22" spans="1:7" x14ac:dyDescent="0.25">
      <c r="A22" s="329"/>
      <c r="B22" s="151" t="s">
        <v>49</v>
      </c>
      <c r="G22" s="98" t="s">
        <v>166</v>
      </c>
    </row>
    <row r="23" spans="1:7" x14ac:dyDescent="0.25">
      <c r="A23" s="329"/>
      <c r="B23" s="151" t="s">
        <v>50</v>
      </c>
      <c r="G23" s="98" t="s">
        <v>167</v>
      </c>
    </row>
    <row r="24" spans="1:7" x14ac:dyDescent="0.25">
      <c r="A24" s="329"/>
      <c r="B24" s="151" t="s">
        <v>51</v>
      </c>
      <c r="G24" s="98" t="s">
        <v>168</v>
      </c>
    </row>
    <row r="25" spans="1:7" x14ac:dyDescent="0.25">
      <c r="G25" s="98" t="s">
        <v>169</v>
      </c>
    </row>
    <row r="26" spans="1:7" x14ac:dyDescent="0.25">
      <c r="G26" s="98" t="s">
        <v>170</v>
      </c>
    </row>
    <row r="27" spans="1:7" x14ac:dyDescent="0.25">
      <c r="A27" s="330" t="s">
        <v>57</v>
      </c>
      <c r="B27" s="151" t="s">
        <v>171</v>
      </c>
      <c r="G27" s="98" t="s">
        <v>172</v>
      </c>
    </row>
    <row r="28" spans="1:7" x14ac:dyDescent="0.25">
      <c r="A28" s="330"/>
      <c r="B28" s="151" t="s">
        <v>58</v>
      </c>
      <c r="G28" s="98" t="s">
        <v>13</v>
      </c>
    </row>
    <row r="29" spans="1:7" x14ac:dyDescent="0.25">
      <c r="G29" s="98" t="s">
        <v>173</v>
      </c>
    </row>
    <row r="30" spans="1:7" x14ac:dyDescent="0.25">
      <c r="G30" s="98" t="s">
        <v>174</v>
      </c>
    </row>
  </sheetData>
  <sheetProtection algorithmName="SHA-512" hashValue="iaZJ9tOC9YamkLlxMb5vd9CYllDjjGJqVgtoDxeREMV6XhFhpKW2NAkLbITFE8Lvd+V6j2pb2kxvWeIMRrOX4w==" saltValue="BDi7vYl5+tpQK3Sp/Um4VA==" spinCount="100000" sheet="1" objects="1" scenarios="1"/>
  <mergeCells count="5">
    <mergeCell ref="A4:A6"/>
    <mergeCell ref="A8:A10"/>
    <mergeCell ref="A12:A13"/>
    <mergeCell ref="A15:A24"/>
    <mergeCell ref="A27:A28"/>
  </mergeCells>
  <phoneticPr fontId="14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11"/>
  <sheetViews>
    <sheetView topLeftCell="C1" zoomScaleNormal="100" zoomScalePageLayoutView="125" workbookViewId="0">
      <selection activeCell="D4" sqref="D4"/>
    </sheetView>
  </sheetViews>
  <sheetFormatPr defaultColWidth="11" defaultRowHeight="15.75" x14ac:dyDescent="0.25"/>
  <cols>
    <col min="1" max="1" width="7.5" style="58" customWidth="1"/>
    <col min="2" max="2" width="55.875" style="58" customWidth="1"/>
    <col min="3" max="3" width="65.125" style="58" customWidth="1"/>
    <col min="4" max="4" width="56.5" style="58" customWidth="1"/>
    <col min="5" max="16384" width="11" style="58"/>
  </cols>
  <sheetData>
    <row r="1" spans="1:4" ht="21" x14ac:dyDescent="0.35">
      <c r="B1" s="331" t="s">
        <v>175</v>
      </c>
      <c r="C1" s="331"/>
    </row>
    <row r="2" spans="1:4" ht="36.950000000000003" customHeight="1" x14ac:dyDescent="0.25">
      <c r="A2" s="152"/>
      <c r="B2" s="60" t="s">
        <v>69</v>
      </c>
      <c r="C2" s="60" t="s">
        <v>94</v>
      </c>
      <c r="D2" s="60" t="s">
        <v>116</v>
      </c>
    </row>
    <row r="3" spans="1:4" ht="50.1" customHeight="1" x14ac:dyDescent="0.25">
      <c r="A3" s="317" t="s">
        <v>24</v>
      </c>
      <c r="B3" s="108" t="s">
        <v>74</v>
      </c>
      <c r="C3" s="108" t="s">
        <v>176</v>
      </c>
      <c r="D3" s="108" t="s">
        <v>117</v>
      </c>
    </row>
    <row r="4" spans="1:4" ht="60.95" customHeight="1" x14ac:dyDescent="0.25">
      <c r="A4" s="318"/>
      <c r="B4" s="108" t="s">
        <v>79</v>
      </c>
      <c r="C4" s="108" t="s">
        <v>177</v>
      </c>
      <c r="D4" s="108" t="s">
        <v>122</v>
      </c>
    </row>
    <row r="5" spans="1:4" ht="44.1" customHeight="1" x14ac:dyDescent="0.25">
      <c r="A5" s="319"/>
      <c r="B5" s="108" t="s">
        <v>25</v>
      </c>
      <c r="C5" s="108" t="s">
        <v>178</v>
      </c>
      <c r="D5" s="108" t="s">
        <v>179</v>
      </c>
    </row>
    <row r="6" spans="1:4" ht="45.95" customHeight="1" x14ac:dyDescent="0.25">
      <c r="A6" s="320" t="s">
        <v>26</v>
      </c>
      <c r="B6" s="56" t="s">
        <v>80</v>
      </c>
      <c r="C6" s="107" t="s">
        <v>180</v>
      </c>
      <c r="D6" s="107" t="s">
        <v>181</v>
      </c>
    </row>
    <row r="7" spans="1:4" ht="51.95" customHeight="1" x14ac:dyDescent="0.25">
      <c r="A7" s="321"/>
      <c r="B7" s="57" t="s">
        <v>85</v>
      </c>
      <c r="C7" s="107" t="s">
        <v>182</v>
      </c>
      <c r="D7" s="56" t="s">
        <v>129</v>
      </c>
    </row>
    <row r="8" spans="1:4" ht="60" customHeight="1" x14ac:dyDescent="0.25">
      <c r="A8" s="322"/>
      <c r="B8" s="57" t="s">
        <v>86</v>
      </c>
      <c r="C8" s="107" t="s">
        <v>183</v>
      </c>
      <c r="D8" s="56" t="s">
        <v>130</v>
      </c>
    </row>
    <row r="9" spans="1:4" ht="63.95" customHeight="1" x14ac:dyDescent="0.25">
      <c r="A9" s="323" t="s">
        <v>27</v>
      </c>
      <c r="B9" s="106" t="s">
        <v>87</v>
      </c>
      <c r="C9" s="106" t="s">
        <v>184</v>
      </c>
      <c r="D9" s="106" t="s">
        <v>131</v>
      </c>
    </row>
    <row r="10" spans="1:4" ht="51" customHeight="1" x14ac:dyDescent="0.25">
      <c r="A10" s="324"/>
      <c r="B10" s="106" t="s">
        <v>92</v>
      </c>
      <c r="C10" s="64" t="s">
        <v>185</v>
      </c>
      <c r="D10" s="106" t="s">
        <v>136</v>
      </c>
    </row>
    <row r="11" spans="1:4" ht="48.95" customHeight="1" x14ac:dyDescent="0.25">
      <c r="A11" s="325"/>
      <c r="B11" s="106" t="s">
        <v>93</v>
      </c>
      <c r="C11" s="106" t="s">
        <v>186</v>
      </c>
      <c r="D11" s="106" t="s">
        <v>137</v>
      </c>
    </row>
  </sheetData>
  <sheetProtection algorithmName="SHA-512" hashValue="0AtQAu5NZATgW02apKL3Bl5Ff1WJqsDkHMN+AZHNqFLlg6mVIiImMwWPabcuKG7tTMpGdm++ZFKKhscbgLm80g==" saltValue="YFcbfdFJH8ICfuQjyisbyg==" spinCount="100000" sheet="1" objects="1" scenarios="1"/>
  <mergeCells count="4">
    <mergeCell ref="A3:A5"/>
    <mergeCell ref="A6:A8"/>
    <mergeCell ref="A9:A11"/>
    <mergeCell ref="B1:C1"/>
  </mergeCells>
  <pageMargins left="0.75" right="0.75" top="1" bottom="1" header="0.5" footer="0.5"/>
  <pageSetup paperSize="8" orientation="portrait" horizontalDpi="4294967292" verticalDpi="429496729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33"/>
  <sheetViews>
    <sheetView zoomScaleNormal="100" zoomScalePageLayoutView="125" workbookViewId="0">
      <selection activeCell="A3" sqref="A3:C3"/>
    </sheetView>
  </sheetViews>
  <sheetFormatPr defaultColWidth="11" defaultRowHeight="15.75" x14ac:dyDescent="0.25"/>
  <cols>
    <col min="1" max="3" width="35.75" style="6" customWidth="1"/>
    <col min="4" max="4" width="11" style="58"/>
    <col min="5" max="5" width="54.125" style="58" customWidth="1"/>
    <col min="6" max="6" width="51.625" style="58" customWidth="1"/>
    <col min="7" max="7" width="52" style="58" customWidth="1"/>
    <col min="8" max="8" width="11" style="58"/>
    <col min="9" max="9" width="57.875" style="58" customWidth="1"/>
    <col min="10" max="10" width="54.625" style="58" customWidth="1"/>
    <col min="11" max="11" width="53.5" style="58" customWidth="1"/>
    <col min="12" max="16384" width="11" style="58"/>
  </cols>
  <sheetData>
    <row r="1" spans="1:11" ht="21" x14ac:dyDescent="0.35">
      <c r="A1" s="345" t="s">
        <v>187</v>
      </c>
      <c r="B1" s="345"/>
      <c r="C1" s="345"/>
    </row>
    <row r="2" spans="1:11" ht="21" x14ac:dyDescent="0.35">
      <c r="A2" s="346" t="s">
        <v>188</v>
      </c>
      <c r="B2" s="346"/>
      <c r="C2" s="346"/>
    </row>
    <row r="3" spans="1:11" s="141" customFormat="1" ht="42" customHeight="1" x14ac:dyDescent="0.3">
      <c r="A3" s="347" t="s">
        <v>189</v>
      </c>
      <c r="B3" s="348"/>
      <c r="C3" s="349"/>
      <c r="E3" s="340" t="s">
        <v>190</v>
      </c>
      <c r="F3" s="341"/>
      <c r="G3" s="341"/>
      <c r="I3" s="332" t="s">
        <v>191</v>
      </c>
      <c r="J3" s="333"/>
      <c r="K3" s="334"/>
    </row>
    <row r="4" spans="1:11" ht="69.95" customHeight="1" x14ac:dyDescent="0.25">
      <c r="A4" s="1" t="str">
        <f>TEXT('Matriz Itens'!B3,)</f>
        <v>Regulamentação local da Lei de Acesso à Informação.</v>
      </c>
      <c r="B4" s="1" t="str">
        <f>TEXT('Matriz Itens'!B4,)</f>
        <v>Implementação da Lei de Acesso à Informação.</v>
      </c>
      <c r="C4" s="1" t="str">
        <f>TEXT('Matriz Itens'!B5,)</f>
        <v>Cumprimento das obrigações de transparência da Lei de Responsabilidade Fiscal.</v>
      </c>
      <c r="E4" s="109" t="str">
        <f>TEXT('Matriz Itens'!C3,)</f>
        <v>Implantação de funções de Controladoria Pública.</v>
      </c>
      <c r="F4" s="109" t="str">
        <f>TEXT('Matriz Itens'!C4,)</f>
        <v>Código de ética e estatuto dos servidores públicos.</v>
      </c>
      <c r="G4" s="109" t="str">
        <f>TEXT('Matriz Itens'!C5,)</f>
        <v>Nepotismo e conflito de interesses.</v>
      </c>
      <c r="I4" s="1" t="str">
        <f>TEXT('Matriz Itens'!D3,)</f>
        <v>Funcionamento e fortalecimento dos Conselhos de Políticas Públicas obrigatórios, incluindo o treinamento dos conselheiros.</v>
      </c>
      <c r="J4" s="1" t="str">
        <f>TEXT('Matriz Itens'!D4,)</f>
        <v>Existência de instrumentos de participação (audiências e consultas públicas) e canais de comunicação com os cidadãos (redes sociais, fale conosco e Fala.BR).</v>
      </c>
      <c r="K4" s="1" t="str">
        <f>TEXT('Matriz Itens'!D5,)</f>
        <v>Regulamentação e implementação da Lei dos Usuários de Serviços Públicos.</v>
      </c>
    </row>
    <row r="5" spans="1:11" ht="94.5" x14ac:dyDescent="0.25">
      <c r="A5" s="110" t="s">
        <v>192</v>
      </c>
      <c r="B5" s="111" t="s">
        <v>193</v>
      </c>
      <c r="C5" s="111" t="s">
        <v>194</v>
      </c>
      <c r="E5" s="112" t="s">
        <v>195</v>
      </c>
      <c r="F5" s="112" t="s">
        <v>196</v>
      </c>
      <c r="G5" s="112" t="s">
        <v>197</v>
      </c>
      <c r="I5" s="111" t="s">
        <v>198</v>
      </c>
      <c r="J5" s="111" t="s">
        <v>199</v>
      </c>
      <c r="K5" s="111" t="s">
        <v>200</v>
      </c>
    </row>
    <row r="6" spans="1:11" ht="94.5" x14ac:dyDescent="0.25">
      <c r="A6" s="110" t="s">
        <v>201</v>
      </c>
      <c r="B6" s="111" t="s">
        <v>202</v>
      </c>
      <c r="C6" s="111" t="s">
        <v>203</v>
      </c>
      <c r="E6" s="112" t="s">
        <v>204</v>
      </c>
      <c r="F6" s="112" t="s">
        <v>205</v>
      </c>
      <c r="G6" s="112" t="s">
        <v>206</v>
      </c>
      <c r="I6" s="111" t="s">
        <v>207</v>
      </c>
      <c r="J6" s="111" t="s">
        <v>208</v>
      </c>
      <c r="K6" s="111" t="s">
        <v>209</v>
      </c>
    </row>
    <row r="7" spans="1:11" ht="94.5" x14ac:dyDescent="0.25">
      <c r="A7" s="130" t="s">
        <v>210</v>
      </c>
      <c r="B7" s="111" t="s">
        <v>211</v>
      </c>
      <c r="C7" s="111" t="s">
        <v>212</v>
      </c>
      <c r="E7" s="112" t="s">
        <v>213</v>
      </c>
      <c r="F7" s="113"/>
      <c r="G7" s="112" t="s">
        <v>214</v>
      </c>
      <c r="I7" s="111" t="s">
        <v>215</v>
      </c>
      <c r="J7" s="111" t="s">
        <v>216</v>
      </c>
      <c r="K7" s="111" t="s">
        <v>217</v>
      </c>
    </row>
    <row r="8" spans="1:11" s="138" customFormat="1" ht="110.25" x14ac:dyDescent="0.25">
      <c r="A8" s="137" t="s">
        <v>218</v>
      </c>
      <c r="B8" s="136" t="s">
        <v>219</v>
      </c>
      <c r="C8" s="136" t="s">
        <v>220</v>
      </c>
      <c r="E8" s="139" t="s">
        <v>221</v>
      </c>
      <c r="F8" s="140"/>
      <c r="G8" s="140"/>
      <c r="J8" s="136" t="s">
        <v>222</v>
      </c>
      <c r="K8" s="136" t="s">
        <v>223</v>
      </c>
    </row>
    <row r="9" spans="1:11" ht="63" x14ac:dyDescent="0.25">
      <c r="B9" s="111" t="s">
        <v>224</v>
      </c>
      <c r="C9" s="111" t="s">
        <v>225</v>
      </c>
      <c r="E9" s="112" t="s">
        <v>226</v>
      </c>
      <c r="F9" s="113"/>
      <c r="G9" s="113"/>
      <c r="J9" s="111" t="s">
        <v>227</v>
      </c>
    </row>
    <row r="10" spans="1:11" ht="69" customHeight="1" x14ac:dyDescent="0.25">
      <c r="B10" s="111" t="s">
        <v>228</v>
      </c>
      <c r="C10" s="111" t="s">
        <v>229</v>
      </c>
      <c r="E10" s="114"/>
      <c r="F10" s="113"/>
      <c r="G10" s="113"/>
      <c r="J10" s="111" t="s">
        <v>230</v>
      </c>
    </row>
    <row r="11" spans="1:11" ht="78.75" x14ac:dyDescent="0.25">
      <c r="B11" s="111" t="s">
        <v>231</v>
      </c>
      <c r="C11" s="111" t="s">
        <v>232</v>
      </c>
      <c r="E11" s="113"/>
      <c r="F11" s="113"/>
      <c r="G11" s="113"/>
    </row>
    <row r="12" spans="1:11" ht="110.25" x14ac:dyDescent="0.25">
      <c r="B12" s="111" t="s">
        <v>233</v>
      </c>
      <c r="C12" s="111" t="s">
        <v>234</v>
      </c>
      <c r="E12" s="335" t="s">
        <v>235</v>
      </c>
      <c r="F12" s="336"/>
      <c r="G12" s="336"/>
      <c r="I12" s="337" t="s">
        <v>236</v>
      </c>
      <c r="J12" s="338"/>
      <c r="K12" s="339"/>
    </row>
    <row r="13" spans="1:11" ht="69.95" customHeight="1" x14ac:dyDescent="0.25">
      <c r="B13" s="111" t="s">
        <v>237</v>
      </c>
      <c r="C13" s="111" t="s">
        <v>238</v>
      </c>
      <c r="E13" s="115" t="str">
        <f>TEXT('Matriz Itens'!C6,)</f>
        <v>Implantação de gestão de riscos.</v>
      </c>
      <c r="F13" s="115" t="str">
        <f>TEXT('Matriz Itens'!C7,)</f>
        <v>Elaboração de manuais e treinamentos.</v>
      </c>
      <c r="G13" s="115" t="str">
        <f>TEXT('Matriz Itens'!C8,)</f>
        <v>Sistemas informatizados.</v>
      </c>
      <c r="I13" s="116" t="str">
        <f>TEXT('Matriz Itens'!D6,)</f>
        <v>Capacitação da sociedade civil em temas de controle interno e controle social e divulgação dos resultados dos trabalhos realizados por auditoria interna e externa.</v>
      </c>
      <c r="J13" s="117" t="str">
        <f>TEXT('Matriz Itens'!D7,)</f>
        <v>Promoção de atividades educativas sobre transparência, ética, cidadania e controle social voltadas ao público em geral e específicas ao público infanto-juvenil.</v>
      </c>
      <c r="K13" s="117" t="str">
        <f>TEXT('Matriz Itens'!D8,)</f>
        <v>Realização de campanhas, treinamentos e capacitações para os servidores e comunidade sobre transparência e acesso à informação.</v>
      </c>
    </row>
    <row r="14" spans="1:11" ht="78.75" x14ac:dyDescent="0.25">
      <c r="B14" s="111" t="s">
        <v>239</v>
      </c>
      <c r="C14" s="111" t="s">
        <v>240</v>
      </c>
      <c r="E14" s="118" t="s">
        <v>241</v>
      </c>
      <c r="F14" s="118" t="s">
        <v>242</v>
      </c>
      <c r="G14" s="119" t="s">
        <v>243</v>
      </c>
      <c r="I14" s="120" t="s">
        <v>244</v>
      </c>
      <c r="J14" s="121" t="s">
        <v>245</v>
      </c>
      <c r="K14" s="110" t="s">
        <v>246</v>
      </c>
    </row>
    <row r="15" spans="1:11" ht="94.5" x14ac:dyDescent="0.25">
      <c r="B15" s="111" t="s">
        <v>247</v>
      </c>
      <c r="C15" s="111" t="s">
        <v>248</v>
      </c>
      <c r="E15" s="118" t="s">
        <v>249</v>
      </c>
      <c r="F15" s="122" t="s">
        <v>250</v>
      </c>
      <c r="G15" s="112" t="s">
        <v>251</v>
      </c>
      <c r="I15" s="120" t="s">
        <v>252</v>
      </c>
      <c r="J15" s="123"/>
      <c r="K15" s="123"/>
    </row>
    <row r="16" spans="1:11" ht="94.5" x14ac:dyDescent="0.25">
      <c r="B16" s="111" t="s">
        <v>253</v>
      </c>
      <c r="C16" s="111" t="s">
        <v>254</v>
      </c>
      <c r="E16" s="124" t="s">
        <v>255</v>
      </c>
      <c r="F16" s="125" t="s">
        <v>256</v>
      </c>
    </row>
    <row r="17" spans="1:11" ht="78.75" x14ac:dyDescent="0.25">
      <c r="B17" s="111" t="s">
        <v>257</v>
      </c>
      <c r="C17" s="111" t="s">
        <v>258</v>
      </c>
      <c r="E17" s="113"/>
      <c r="F17" s="126"/>
      <c r="G17" s="113"/>
      <c r="I17" s="337" t="s">
        <v>259</v>
      </c>
      <c r="J17" s="338"/>
      <c r="K17" s="339"/>
    </row>
    <row r="18" spans="1:11" ht="47.25" x14ac:dyDescent="0.25">
      <c r="C18" s="111" t="s">
        <v>260</v>
      </c>
      <c r="E18" s="335" t="s">
        <v>261</v>
      </c>
      <c r="F18" s="336"/>
      <c r="G18" s="336"/>
      <c r="I18" s="127" t="str">
        <f>TEXT('Matriz Itens'!D9,)</f>
        <v>Funcionamento dos Conselhos de Políticas Públicas facultativos.</v>
      </c>
      <c r="J18" s="127" t="str">
        <f>TEXT('Matriz Itens'!D10,)</f>
        <v>Estabelecimento de uma política de comunicação com os cidadãos.</v>
      </c>
      <c r="K18" s="127" t="str">
        <f>TEXT('Matriz Itens'!D11,)</f>
        <v>Implantação de um Plano de Governo Aberto.</v>
      </c>
    </row>
    <row r="19" spans="1:11" ht="78.75" x14ac:dyDescent="0.25">
      <c r="C19" s="111" t="s">
        <v>262</v>
      </c>
      <c r="E19" s="128" t="str">
        <f>TEXT('Matriz Itens'!C9,)</f>
        <v>Apuração de responsabilidade de pessoas jurídicas.</v>
      </c>
      <c r="F19" s="129" t="str">
        <f>TEXT('Matriz Itens'!C10,)</f>
        <v>Comunicação.</v>
      </c>
      <c r="G19" s="128" t="str">
        <f>TEXT('Matriz Itens'!C11,)</f>
        <v>Programas de integridade.</v>
      </c>
      <c r="I19" s="130" t="s">
        <v>263</v>
      </c>
      <c r="J19" s="120" t="s">
        <v>264</v>
      </c>
      <c r="K19" s="120" t="s">
        <v>265</v>
      </c>
    </row>
    <row r="20" spans="1:11" ht="78.75" x14ac:dyDescent="0.25">
      <c r="C20" s="111" t="s">
        <v>266</v>
      </c>
      <c r="E20" s="131" t="s">
        <v>267</v>
      </c>
      <c r="F20" s="131" t="s">
        <v>268</v>
      </c>
      <c r="G20" s="131" t="s">
        <v>269</v>
      </c>
      <c r="K20" s="120" t="s">
        <v>270</v>
      </c>
    </row>
    <row r="21" spans="1:11" ht="59.1" customHeight="1" x14ac:dyDescent="0.25">
      <c r="C21" s="111" t="s">
        <v>271</v>
      </c>
      <c r="E21" s="131" t="s">
        <v>272</v>
      </c>
      <c r="F21" s="118" t="s">
        <v>273</v>
      </c>
      <c r="G21" s="131" t="s">
        <v>274</v>
      </c>
      <c r="K21" s="120" t="s">
        <v>275</v>
      </c>
    </row>
    <row r="22" spans="1:11" ht="42.95" customHeight="1" x14ac:dyDescent="0.25">
      <c r="E22" s="113"/>
      <c r="F22" s="113"/>
      <c r="G22" s="131" t="s">
        <v>276</v>
      </c>
      <c r="K22" s="120" t="s">
        <v>277</v>
      </c>
    </row>
    <row r="23" spans="1:11" ht="50.1" customHeight="1" x14ac:dyDescent="0.25">
      <c r="A23" s="342" t="s">
        <v>278</v>
      </c>
      <c r="B23" s="343"/>
      <c r="C23" s="344"/>
      <c r="E23" s="113"/>
      <c r="F23" s="113"/>
      <c r="G23" s="131" t="s">
        <v>279</v>
      </c>
    </row>
    <row r="24" spans="1:11" ht="60.95" customHeight="1" x14ac:dyDescent="0.25">
      <c r="A24" s="117" t="str">
        <f>TEXT('Matriz Itens'!B6,)</f>
        <v>Divulgação da agenda de trabalho, reuniões e viagens das autoridades.</v>
      </c>
      <c r="B24" s="132" t="str">
        <f>TEXT('Matriz Itens'!B7,)</f>
        <v>Divulgação de informações patrimoniais e acompanhamento online das obras (execução, valores e situação atual).</v>
      </c>
      <c r="C24" s="132" t="str">
        <f>TEXT('Matriz Itens'!B8,)</f>
        <v>Avaliação periódica sobre transparência, feita pela autoridade responsável pela Lei de Acesso à Informação.</v>
      </c>
    </row>
    <row r="25" spans="1:11" ht="63" x14ac:dyDescent="0.25">
      <c r="A25" s="110" t="s">
        <v>280</v>
      </c>
      <c r="B25" s="110" t="s">
        <v>281</v>
      </c>
      <c r="C25" s="130" t="s">
        <v>282</v>
      </c>
    </row>
    <row r="26" spans="1:11" ht="94.5" x14ac:dyDescent="0.25">
      <c r="A26" s="110" t="s">
        <v>283</v>
      </c>
      <c r="B26" s="110" t="s">
        <v>284</v>
      </c>
    </row>
    <row r="27" spans="1:11" ht="30.95" customHeight="1" x14ac:dyDescent="0.25"/>
    <row r="29" spans="1:11" ht="30" customHeight="1" x14ac:dyDescent="0.25">
      <c r="A29" s="342" t="s">
        <v>285</v>
      </c>
      <c r="B29" s="343"/>
      <c r="C29" s="344"/>
    </row>
    <row r="30" spans="1:11" ht="72.95" customHeight="1" x14ac:dyDescent="0.25">
      <c r="A30" s="127" t="str">
        <f>TEXT('Matriz Itens'!B9,)</f>
        <v>Conscientização das partes envolvidas sobre transparência e acesso à informação.</v>
      </c>
      <c r="B30" s="127" t="str">
        <f>TEXT('Matriz Itens'!B10,)</f>
        <v>Regulamentação da Política de Dados Abertos.</v>
      </c>
      <c r="C30" s="127" t="str">
        <f>TEXT('Matriz Itens'!B11,)</f>
        <v>Ampliação das informações divulgadas no Portal da Transparência, adicionais às exigidas por lei.</v>
      </c>
    </row>
    <row r="31" spans="1:11" ht="108" customHeight="1" x14ac:dyDescent="0.25">
      <c r="A31" s="110" t="s">
        <v>286</v>
      </c>
      <c r="B31" s="133" t="s">
        <v>287</v>
      </c>
      <c r="C31" s="134" t="s">
        <v>288</v>
      </c>
    </row>
    <row r="32" spans="1:11" ht="44.1" customHeight="1" x14ac:dyDescent="0.25">
      <c r="B32" s="133" t="s">
        <v>289</v>
      </c>
    </row>
    <row r="33" spans="2:2" ht="48" customHeight="1" x14ac:dyDescent="0.25">
      <c r="B33" s="133" t="s">
        <v>290</v>
      </c>
    </row>
  </sheetData>
  <sheetProtection algorithmName="SHA-512" hashValue="Ucb3Vtd8jMVtQPhD8t3uTM96mTSmYjPH+9t+BrXChRjrNrL8UjkX7xUMVly75s4n7l0s7IG6d4CGzxeK9fWiPw==" saltValue="WTnuDq9aKW1qvsAUd/qpXw==" spinCount="100000" sheet="1" objects="1" scenarios="1"/>
  <mergeCells count="11">
    <mergeCell ref="A23:C23"/>
    <mergeCell ref="A29:C29"/>
    <mergeCell ref="A1:C1"/>
    <mergeCell ref="A2:C2"/>
    <mergeCell ref="A3:C3"/>
    <mergeCell ref="I3:K3"/>
    <mergeCell ref="E12:G12"/>
    <mergeCell ref="I12:K12"/>
    <mergeCell ref="I17:K17"/>
    <mergeCell ref="E18:G18"/>
    <mergeCell ref="E3:G3"/>
  </mergeCells>
  <pageMargins left="0.75" right="0.75" top="1" bottom="1" header="0.5" footer="0.5"/>
  <pageSetup paperSize="8" orientation="portrait" horizontalDpi="4294967292" verticalDpi="42949672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E7099CC2F0334DBC5E3B547314E93C" ma:contentTypeVersion="12" ma:contentTypeDescription="Crie um novo documento." ma:contentTypeScope="" ma:versionID="6d09e883946f4b89b5c53e81c03441a1">
  <xsd:schema xmlns:xsd="http://www.w3.org/2001/XMLSchema" xmlns:xs="http://www.w3.org/2001/XMLSchema" xmlns:p="http://schemas.microsoft.com/office/2006/metadata/properties" xmlns:ns2="81f001d6-c674-4f01-b079-87d775469752" xmlns:ns3="990c20f9-6bba-41eb-95d2-9660196455da" targetNamespace="http://schemas.microsoft.com/office/2006/metadata/properties" ma:root="true" ma:fieldsID="42ab9700dbe043bcf939439733b2a707" ns2:_="" ns3:_="">
    <xsd:import namespace="81f001d6-c674-4f01-b079-87d775469752"/>
    <xsd:import namespace="990c20f9-6bba-41eb-95d2-9660196455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001d6-c674-4f01-b079-87d7754697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c20f9-6bba-41eb-95d2-9660196455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5F271F-872D-44A4-9A17-A9D790068A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2A756C-780E-4A16-BD94-D4783F8459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f001d6-c674-4f01-b079-87d775469752"/>
    <ds:schemaRef ds:uri="990c20f9-6bba-41eb-95d2-9660196455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3552D6-C21A-4AA8-B486-CA7265A7455B}">
  <ds:schemaRefs>
    <ds:schemaRef ds:uri="http://purl.org/dc/elements/1.1/"/>
    <ds:schemaRef ds:uri="http://schemas.microsoft.com/office/infopath/2007/PartnerControls"/>
    <ds:schemaRef ds:uri="990c20f9-6bba-41eb-95d2-9660196455da"/>
    <ds:schemaRef ds:uri="http://purl.org/dc/terms/"/>
    <ds:schemaRef ds:uri="http://schemas.microsoft.com/office/2006/documentManagement/types"/>
    <ds:schemaRef ds:uri="http://purl.org/dc/dcmitype/"/>
    <ds:schemaRef ds:uri="81f001d6-c674-4f01-b079-87d775469752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1</vt:i4>
      </vt:variant>
    </vt:vector>
  </HeadingPairs>
  <TitlesOfParts>
    <vt:vector size="22" baseType="lpstr">
      <vt:lpstr>PainelM</vt:lpstr>
      <vt:lpstr>Transparencia</vt:lpstr>
      <vt:lpstr>T1</vt:lpstr>
      <vt:lpstr>T2</vt:lpstr>
      <vt:lpstr>T3</vt:lpstr>
      <vt:lpstr>Integridade</vt:lpstr>
      <vt:lpstr>I1</vt:lpstr>
      <vt:lpstr>I2</vt:lpstr>
      <vt:lpstr>I3</vt:lpstr>
      <vt:lpstr>Participação</vt:lpstr>
      <vt:lpstr>P1</vt:lpstr>
      <vt:lpstr>P2</vt:lpstr>
      <vt:lpstr>P3</vt:lpstr>
      <vt:lpstr>TODOS</vt:lpstr>
      <vt:lpstr>Plano de Ação</vt:lpstr>
      <vt:lpstr>Grafico</vt:lpstr>
      <vt:lpstr>Imprimir</vt:lpstr>
      <vt:lpstr>MenuFrases</vt:lpstr>
      <vt:lpstr>Menus</vt:lpstr>
      <vt:lpstr>Matriz Itens</vt:lpstr>
      <vt:lpstr>Matriz Sub-itens</vt:lpstr>
      <vt:lpstr>UFs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Fonseca</dc:creator>
  <cp:lastModifiedBy>FERNANDA</cp:lastModifiedBy>
  <cp:revision/>
  <dcterms:created xsi:type="dcterms:W3CDTF">2020-07-08T13:20:16Z</dcterms:created>
  <dcterms:modified xsi:type="dcterms:W3CDTF">2021-08-27T18:44:28Z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0x010100D7E7099CC2F0334DBC5E3B547314E93C</vt:lpwstr>
  </property>
</Properties>
</file>